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Table Games Acct\21FY\"/>
    </mc:Choice>
  </mc:AlternateContent>
  <bookViews>
    <workbookView xWindow="0" yWindow="0" windowWidth="10110" windowHeight="7395"/>
  </bookViews>
  <sheets>
    <sheet name="Total" sheetId="2" r:id="rId1"/>
    <sheet name="Mountaineer" sheetId="5" r:id="rId2"/>
    <sheet name="Charles Town" sheetId="1" r:id="rId3"/>
    <sheet name="Greenbrier" sheetId="4" r:id="rId4"/>
  </sheets>
  <definedNames>
    <definedName name="_xlnm.Print_Area" localSheetId="2">'Charles Town'!$A$1:$I$63</definedName>
    <definedName name="_xlnm.Print_Area" localSheetId="3">Greenbrier!$A$1:$I$63</definedName>
    <definedName name="_xlnm.Print_Area" localSheetId="1">Mountaineer!$A$1:$I$63</definedName>
    <definedName name="_xlnm.Print_Area" localSheetId="0">Total!$A$1:$I$64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2" l="1"/>
  <c r="H58" i="2"/>
  <c r="G58" i="2"/>
  <c r="F58" i="2"/>
  <c r="E58" i="2"/>
  <c r="D58" i="2"/>
  <c r="C58" i="2"/>
  <c r="B58" i="2"/>
  <c r="E57" i="4"/>
  <c r="F57" i="4" s="1"/>
  <c r="E57" i="1"/>
  <c r="E57" i="5"/>
  <c r="F57" i="5" s="1"/>
  <c r="G57" i="5" s="1"/>
  <c r="G57" i="4" l="1"/>
  <c r="F57" i="1"/>
  <c r="G57" i="1" s="1"/>
  <c r="H57" i="5"/>
  <c r="I57" i="5" s="1"/>
  <c r="E56" i="4"/>
  <c r="F56" i="4" s="1"/>
  <c r="D57" i="2"/>
  <c r="C57" i="2"/>
  <c r="B57" i="2"/>
  <c r="E56" i="5"/>
  <c r="E56" i="1"/>
  <c r="H57" i="4" l="1"/>
  <c r="I57" i="4" s="1"/>
  <c r="H57" i="1"/>
  <c r="I57" i="1" s="1"/>
  <c r="G56" i="4"/>
  <c r="G57" i="2" s="1"/>
  <c r="F57" i="2"/>
  <c r="E57" i="2"/>
  <c r="F56" i="5"/>
  <c r="G56" i="5" s="1"/>
  <c r="F56" i="1"/>
  <c r="G56" i="1" s="1"/>
  <c r="I56" i="2"/>
  <c r="H56" i="2"/>
  <c r="G56" i="2"/>
  <c r="F56" i="2"/>
  <c r="E56" i="2"/>
  <c r="D56" i="2"/>
  <c r="C56" i="2"/>
  <c r="B56" i="2"/>
  <c r="E55" i="4"/>
  <c r="F55" i="4" s="1"/>
  <c r="E55" i="1"/>
  <c r="E55" i="5"/>
  <c r="F55" i="5" s="1"/>
  <c r="H56" i="4" l="1"/>
  <c r="H56" i="5"/>
  <c r="I56" i="5" s="1"/>
  <c r="H56" i="1"/>
  <c r="I56" i="1" s="1"/>
  <c r="G55" i="4"/>
  <c r="F55" i="1"/>
  <c r="G55" i="1" s="1"/>
  <c r="G55" i="5"/>
  <c r="D55" i="2"/>
  <c r="C55" i="2"/>
  <c r="B55" i="2"/>
  <c r="E54" i="4"/>
  <c r="E54" i="1"/>
  <c r="E54" i="5"/>
  <c r="E55" i="2" s="1"/>
  <c r="I56" i="4" l="1"/>
  <c r="I57" i="2" s="1"/>
  <c r="H57" i="2"/>
  <c r="H55" i="4"/>
  <c r="I55" i="4" s="1"/>
  <c r="H55" i="1"/>
  <c r="I55" i="1" s="1"/>
  <c r="H55" i="5"/>
  <c r="I55" i="5" s="1"/>
  <c r="F54" i="4"/>
  <c r="G54" i="4" s="1"/>
  <c r="F54" i="1"/>
  <c r="G54" i="1" s="1"/>
  <c r="F54" i="5"/>
  <c r="D54" i="2"/>
  <c r="C54" i="2"/>
  <c r="B54" i="2"/>
  <c r="E53" i="4"/>
  <c r="E53" i="1"/>
  <c r="F53" i="1" s="1"/>
  <c r="G53" i="1" s="1"/>
  <c r="E53" i="5"/>
  <c r="G54" i="5" l="1"/>
  <c r="G55" i="2" s="1"/>
  <c r="F55" i="2"/>
  <c r="H54" i="4"/>
  <c r="I54" i="4" s="1"/>
  <c r="H54" i="1"/>
  <c r="I54" i="1" s="1"/>
  <c r="E54" i="2"/>
  <c r="F53" i="4"/>
  <c r="G53" i="4" s="1"/>
  <c r="H53" i="1"/>
  <c r="F53" i="5"/>
  <c r="G53" i="5" s="1"/>
  <c r="G54" i="2" s="1"/>
  <c r="D53" i="2"/>
  <c r="C53" i="2"/>
  <c r="B53" i="2"/>
  <c r="E52" i="4"/>
  <c r="E52" i="1"/>
  <c r="F52" i="1" s="1"/>
  <c r="E52" i="5"/>
  <c r="H54" i="5" l="1"/>
  <c r="I54" i="5"/>
  <c r="I55" i="2" s="1"/>
  <c r="H55" i="2"/>
  <c r="F54" i="2"/>
  <c r="I53" i="1"/>
  <c r="E53" i="2"/>
  <c r="H53" i="4"/>
  <c r="I53" i="4" s="1"/>
  <c r="H53" i="5"/>
  <c r="I53" i="5" s="1"/>
  <c r="F52" i="4"/>
  <c r="G52" i="4" s="1"/>
  <c r="G52" i="1"/>
  <c r="F52" i="5"/>
  <c r="G52" i="5" s="1"/>
  <c r="D52" i="2"/>
  <c r="C52" i="2"/>
  <c r="B52" i="2"/>
  <c r="E51" i="4"/>
  <c r="E51" i="1"/>
  <c r="E51" i="5"/>
  <c r="H54" i="2" l="1"/>
  <c r="I54" i="2"/>
  <c r="G53" i="2"/>
  <c r="E52" i="2"/>
  <c r="F53" i="2"/>
  <c r="H52" i="4"/>
  <c r="I52" i="4" s="1"/>
  <c r="H52" i="1"/>
  <c r="H52" i="5"/>
  <c r="I52" i="5" s="1"/>
  <c r="F51" i="4"/>
  <c r="G51" i="4" s="1"/>
  <c r="F51" i="1"/>
  <c r="F51" i="5"/>
  <c r="G51" i="5" s="1"/>
  <c r="D51" i="2"/>
  <c r="C51" i="2"/>
  <c r="B51" i="2"/>
  <c r="E50" i="4"/>
  <c r="E50" i="1"/>
  <c r="E50" i="5"/>
  <c r="F50" i="5" s="1"/>
  <c r="E51" i="2" l="1"/>
  <c r="I52" i="1"/>
  <c r="I53" i="2" s="1"/>
  <c r="H53" i="2"/>
  <c r="G51" i="1"/>
  <c r="G52" i="2" s="1"/>
  <c r="F52" i="2"/>
  <c r="H51" i="4"/>
  <c r="I51" i="4" s="1"/>
  <c r="H51" i="5"/>
  <c r="I51" i="5" s="1"/>
  <c r="F50" i="4"/>
  <c r="G50" i="4" s="1"/>
  <c r="F50" i="1"/>
  <c r="G50" i="5"/>
  <c r="D50" i="2"/>
  <c r="C50" i="2"/>
  <c r="B50" i="2"/>
  <c r="E49" i="4"/>
  <c r="E49" i="1"/>
  <c r="E49" i="5"/>
  <c r="E50" i="2" l="1"/>
  <c r="H51" i="1"/>
  <c r="G50" i="1"/>
  <c r="G51" i="2" s="1"/>
  <c r="F51" i="2"/>
  <c r="H50" i="4"/>
  <c r="I50" i="4" s="1"/>
  <c r="H50" i="5"/>
  <c r="I50" i="5" s="1"/>
  <c r="F49" i="4"/>
  <c r="F49" i="1"/>
  <c r="G49" i="1" s="1"/>
  <c r="F49" i="5"/>
  <c r="G49" i="5" s="1"/>
  <c r="E48" i="5"/>
  <c r="I51" i="1" l="1"/>
  <c r="I52" i="2" s="1"/>
  <c r="H52" i="2"/>
  <c r="H50" i="1"/>
  <c r="G49" i="4"/>
  <c r="G50" i="2" s="1"/>
  <c r="F50" i="2"/>
  <c r="H49" i="1"/>
  <c r="I49" i="1" s="1"/>
  <c r="H49" i="5"/>
  <c r="I49" i="5" s="1"/>
  <c r="E48" i="1"/>
  <c r="D49" i="2"/>
  <c r="C49" i="2"/>
  <c r="B49" i="2"/>
  <c r="E48" i="4"/>
  <c r="I50" i="1" l="1"/>
  <c r="I51" i="2" s="1"/>
  <c r="H51" i="2"/>
  <c r="H49" i="4"/>
  <c r="E49" i="2"/>
  <c r="F48" i="4"/>
  <c r="G48" i="4" s="1"/>
  <c r="F48" i="1"/>
  <c r="G48" i="1" s="1"/>
  <c r="F48" i="5"/>
  <c r="I48" i="2"/>
  <c r="H48" i="2"/>
  <c r="G48" i="2"/>
  <c r="F48" i="2"/>
  <c r="E48" i="2"/>
  <c r="D48" i="2"/>
  <c r="C48" i="2"/>
  <c r="B48" i="2"/>
  <c r="E47" i="4"/>
  <c r="E47" i="1"/>
  <c r="E47" i="5"/>
  <c r="I49" i="4" l="1"/>
  <c r="I50" i="2" s="1"/>
  <c r="H50" i="2"/>
  <c r="G48" i="5"/>
  <c r="G49" i="2" s="1"/>
  <c r="F49" i="2"/>
  <c r="H48" i="4"/>
  <c r="I48" i="4" s="1"/>
  <c r="H48" i="1"/>
  <c r="I48" i="1" s="1"/>
  <c r="F47" i="4"/>
  <c r="G47" i="4" s="1"/>
  <c r="F47" i="1"/>
  <c r="G47" i="1" s="1"/>
  <c r="F47" i="5"/>
  <c r="G47" i="5" s="1"/>
  <c r="E8" i="5"/>
  <c r="F8" i="5" s="1"/>
  <c r="E9" i="5"/>
  <c r="F9" i="5" s="1"/>
  <c r="E10" i="5"/>
  <c r="F10" i="5" s="1"/>
  <c r="G10" i="5" s="1"/>
  <c r="H10" i="5" s="1"/>
  <c r="E11" i="5"/>
  <c r="E12" i="5"/>
  <c r="F12" i="5" s="1"/>
  <c r="E13" i="5"/>
  <c r="F13" i="5" s="1"/>
  <c r="G13" i="5" s="1"/>
  <c r="E14" i="5"/>
  <c r="F14" i="5" s="1"/>
  <c r="G14" i="5" s="1"/>
  <c r="E15" i="5"/>
  <c r="E16" i="5"/>
  <c r="F16" i="5" s="1"/>
  <c r="E17" i="5"/>
  <c r="F17" i="5" s="1"/>
  <c r="E18" i="5"/>
  <c r="F18" i="5" s="1"/>
  <c r="E19" i="5"/>
  <c r="F19" i="5" s="1"/>
  <c r="E20" i="5"/>
  <c r="F20" i="5" s="1"/>
  <c r="E21" i="5"/>
  <c r="F21" i="5" s="1"/>
  <c r="E22" i="5"/>
  <c r="F22" i="5" s="1"/>
  <c r="G22" i="5" s="1"/>
  <c r="E23" i="5"/>
  <c r="F23" i="5" s="1"/>
  <c r="E24" i="5"/>
  <c r="F24" i="5" s="1"/>
  <c r="E25" i="5"/>
  <c r="F25" i="5" s="1"/>
  <c r="E26" i="5"/>
  <c r="F26" i="5" s="1"/>
  <c r="E27" i="5"/>
  <c r="F27" i="5" s="1"/>
  <c r="E28" i="5"/>
  <c r="F28" i="5" s="1"/>
  <c r="E29" i="5"/>
  <c r="F29" i="5" s="1"/>
  <c r="E30" i="5"/>
  <c r="F30" i="5" s="1"/>
  <c r="G30" i="5" s="1"/>
  <c r="E31" i="5"/>
  <c r="F31" i="5" s="1"/>
  <c r="E32" i="5"/>
  <c r="F32" i="5" s="1"/>
  <c r="E33" i="5"/>
  <c r="F33" i="5" s="1"/>
  <c r="E34" i="5"/>
  <c r="F34" i="5" s="1"/>
  <c r="E35" i="5"/>
  <c r="F35" i="5" s="1"/>
  <c r="E36" i="5"/>
  <c r="F36" i="5" s="1"/>
  <c r="E37" i="5"/>
  <c r="F37" i="5" s="1"/>
  <c r="E38" i="5"/>
  <c r="F38" i="5" s="1"/>
  <c r="G38" i="5" s="1"/>
  <c r="E39" i="5"/>
  <c r="F39" i="5" s="1"/>
  <c r="E40" i="5"/>
  <c r="F40" i="5" s="1"/>
  <c r="E41" i="5"/>
  <c r="F41" i="5" s="1"/>
  <c r="E42" i="5"/>
  <c r="F42" i="5" s="1"/>
  <c r="E43" i="5"/>
  <c r="F43" i="5" s="1"/>
  <c r="E44" i="5"/>
  <c r="F44" i="5" s="1"/>
  <c r="E45" i="5"/>
  <c r="F45" i="5" s="1"/>
  <c r="E46" i="5"/>
  <c r="H48" i="5" l="1"/>
  <c r="G45" i="5"/>
  <c r="H45" i="5" s="1"/>
  <c r="I45" i="5" s="1"/>
  <c r="H47" i="4"/>
  <c r="I47" i="4" s="1"/>
  <c r="H47" i="1"/>
  <c r="I47" i="1" s="1"/>
  <c r="H47" i="5"/>
  <c r="I47" i="5" s="1"/>
  <c r="H13" i="5"/>
  <c r="I13" i="5" s="1"/>
  <c r="G19" i="5"/>
  <c r="H19" i="5" s="1"/>
  <c r="G31" i="5"/>
  <c r="H31" i="5" s="1"/>
  <c r="G27" i="5"/>
  <c r="H27" i="5" s="1"/>
  <c r="G18" i="5"/>
  <c r="H18" i="5" s="1"/>
  <c r="G23" i="5"/>
  <c r="H23" i="5" s="1"/>
  <c r="I23" i="5" s="1"/>
  <c r="G39" i="5"/>
  <c r="H39" i="5" s="1"/>
  <c r="I39" i="5" s="1"/>
  <c r="G35" i="5"/>
  <c r="H35" i="5" s="1"/>
  <c r="I35" i="5" s="1"/>
  <c r="G26" i="5"/>
  <c r="H26" i="5" s="1"/>
  <c r="G34" i="5"/>
  <c r="H34" i="5" s="1"/>
  <c r="G21" i="5"/>
  <c r="G43" i="5"/>
  <c r="G42" i="5"/>
  <c r="H42" i="5" s="1"/>
  <c r="G29" i="5"/>
  <c r="G37" i="5"/>
  <c r="F15" i="5"/>
  <c r="G15" i="5" s="1"/>
  <c r="F11" i="5"/>
  <c r="G11" i="5" s="1"/>
  <c r="H38" i="5"/>
  <c r="I38" i="5" s="1"/>
  <c r="H22" i="5"/>
  <c r="I22" i="5" s="1"/>
  <c r="H14" i="5"/>
  <c r="I14" i="5" s="1"/>
  <c r="H30" i="5"/>
  <c r="I30" i="5" s="1"/>
  <c r="G41" i="5"/>
  <c r="G33" i="5"/>
  <c r="G25" i="5"/>
  <c r="G17" i="5"/>
  <c r="G9" i="5"/>
  <c r="G44" i="5"/>
  <c r="G36" i="5"/>
  <c r="G28" i="5"/>
  <c r="G20" i="5"/>
  <c r="G12" i="5"/>
  <c r="I10" i="5"/>
  <c r="G40" i="5"/>
  <c r="G32" i="5"/>
  <c r="G24" i="5"/>
  <c r="G16" i="5"/>
  <c r="G8" i="5"/>
  <c r="E47" i="2"/>
  <c r="D47" i="2"/>
  <c r="C47" i="2"/>
  <c r="B47" i="2"/>
  <c r="D59" i="5"/>
  <c r="C59" i="5"/>
  <c r="B59" i="5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E7" i="5"/>
  <c r="F7" i="5" s="1"/>
  <c r="E46" i="4"/>
  <c r="E46" i="1"/>
  <c r="I42" i="5" l="1"/>
  <c r="I48" i="5"/>
  <c r="I49" i="2" s="1"/>
  <c r="H49" i="2"/>
  <c r="H43" i="5"/>
  <c r="I43" i="5" s="1"/>
  <c r="I31" i="5"/>
  <c r="I19" i="5"/>
  <c r="H15" i="5"/>
  <c r="I15" i="5" s="1"/>
  <c r="H11" i="5"/>
  <c r="I11" i="5" s="1"/>
  <c r="H37" i="5"/>
  <c r="I37" i="5" s="1"/>
  <c r="H21" i="5"/>
  <c r="I21" i="5" s="1"/>
  <c r="I26" i="5"/>
  <c r="H29" i="5"/>
  <c r="I29" i="5" s="1"/>
  <c r="I18" i="5"/>
  <c r="I27" i="5"/>
  <c r="I34" i="5"/>
  <c r="H36" i="5"/>
  <c r="I36" i="5" s="1"/>
  <c r="H12" i="5"/>
  <c r="I12" i="5"/>
  <c r="H9" i="5"/>
  <c r="I9" i="5" s="1"/>
  <c r="H40" i="5"/>
  <c r="I40" i="5" s="1"/>
  <c r="H44" i="5"/>
  <c r="I44" i="5" s="1"/>
  <c r="H8" i="5"/>
  <c r="I8" i="5" s="1"/>
  <c r="H17" i="5"/>
  <c r="I17" i="5" s="1"/>
  <c r="H16" i="5"/>
  <c r="I16" i="5" s="1"/>
  <c r="H25" i="5"/>
  <c r="I25" i="5" s="1"/>
  <c r="H24" i="5"/>
  <c r="I24" i="5" s="1"/>
  <c r="H28" i="5"/>
  <c r="I28" i="5" s="1"/>
  <c r="H33" i="5"/>
  <c r="I33" i="5" s="1"/>
  <c r="H20" i="5"/>
  <c r="I20" i="5" s="1"/>
  <c r="H32" i="5"/>
  <c r="I32" i="5" s="1"/>
  <c r="H41" i="5"/>
  <c r="I41" i="5" s="1"/>
  <c r="E59" i="5"/>
  <c r="G7" i="5"/>
  <c r="F46" i="5"/>
  <c r="F46" i="4"/>
  <c r="G46" i="4" s="1"/>
  <c r="F46" i="1"/>
  <c r="G46" i="1" s="1"/>
  <c r="I46" i="2"/>
  <c r="H46" i="2"/>
  <c r="G46" i="2"/>
  <c r="F46" i="2"/>
  <c r="E46" i="2"/>
  <c r="D46" i="2"/>
  <c r="C46" i="2"/>
  <c r="B46" i="2"/>
  <c r="E45" i="4"/>
  <c r="E45" i="1"/>
  <c r="F45" i="1" s="1"/>
  <c r="G46" i="5" l="1"/>
  <c r="G47" i="2" s="1"/>
  <c r="F47" i="2"/>
  <c r="F59" i="5"/>
  <c r="H7" i="5"/>
  <c r="I7" i="5" s="1"/>
  <c r="H46" i="4"/>
  <c r="I46" i="4" s="1"/>
  <c r="H46" i="1"/>
  <c r="I46" i="1" s="1"/>
  <c r="F45" i="4"/>
  <c r="G45" i="4" s="1"/>
  <c r="G45" i="1"/>
  <c r="I45" i="2"/>
  <c r="H45" i="2"/>
  <c r="G45" i="2"/>
  <c r="F45" i="2"/>
  <c r="E45" i="2"/>
  <c r="D45" i="2"/>
  <c r="C45" i="2"/>
  <c r="B45" i="2"/>
  <c r="E44" i="4"/>
  <c r="E44" i="1"/>
  <c r="G59" i="5" l="1"/>
  <c r="H46" i="5"/>
  <c r="I46" i="5" s="1"/>
  <c r="H45" i="4"/>
  <c r="I45" i="4" s="1"/>
  <c r="H45" i="1"/>
  <c r="I45" i="1" s="1"/>
  <c r="F44" i="4"/>
  <c r="G44" i="4" s="1"/>
  <c r="F44" i="1"/>
  <c r="G44" i="1" s="1"/>
  <c r="I44" i="2"/>
  <c r="H44" i="2"/>
  <c r="G44" i="2"/>
  <c r="F44" i="2"/>
  <c r="E44" i="2"/>
  <c r="D44" i="2"/>
  <c r="C44" i="2"/>
  <c r="B44" i="2"/>
  <c r="E43" i="4"/>
  <c r="E43" i="1"/>
  <c r="H59" i="5" l="1"/>
  <c r="I47" i="2"/>
  <c r="I59" i="5"/>
  <c r="H47" i="2"/>
  <c r="H44" i="4"/>
  <c r="I44" i="4" s="1"/>
  <c r="H44" i="1"/>
  <c r="I44" i="1" s="1"/>
  <c r="F43" i="4"/>
  <c r="G43" i="4" s="1"/>
  <c r="F43" i="1"/>
  <c r="G43" i="1" s="1"/>
  <c r="I43" i="2"/>
  <c r="H43" i="2"/>
  <c r="G43" i="2"/>
  <c r="F43" i="2"/>
  <c r="E43" i="2"/>
  <c r="D43" i="2"/>
  <c r="C43" i="2"/>
  <c r="B43" i="2"/>
  <c r="E42" i="4"/>
  <c r="E42" i="1"/>
  <c r="H43" i="4" l="1"/>
  <c r="I43" i="4" s="1"/>
  <c r="H43" i="1"/>
  <c r="I43" i="1" s="1"/>
  <c r="F42" i="4"/>
  <c r="G42" i="4" s="1"/>
  <c r="F42" i="1"/>
  <c r="G42" i="1" s="1"/>
  <c r="I42" i="2"/>
  <c r="H42" i="2"/>
  <c r="G42" i="2"/>
  <c r="F42" i="2"/>
  <c r="E42" i="2"/>
  <c r="D42" i="2"/>
  <c r="C42" i="2"/>
  <c r="B42" i="2"/>
  <c r="E41" i="4"/>
  <c r="E41" i="1"/>
  <c r="H42" i="4" l="1"/>
  <c r="I42" i="4" s="1"/>
  <c r="H42" i="1"/>
  <c r="I42" i="1" s="1"/>
  <c r="F41" i="4"/>
  <c r="G41" i="4" s="1"/>
  <c r="F41" i="1"/>
  <c r="G41" i="1" s="1"/>
  <c r="I41" i="2"/>
  <c r="H41" i="2"/>
  <c r="G41" i="2"/>
  <c r="F41" i="2"/>
  <c r="E41" i="2"/>
  <c r="D41" i="2"/>
  <c r="C41" i="2"/>
  <c r="B41" i="2"/>
  <c r="E40" i="4"/>
  <c r="E40" i="1"/>
  <c r="H41" i="4" l="1"/>
  <c r="I41" i="4" s="1"/>
  <c r="H41" i="1"/>
  <c r="I41" i="1" s="1"/>
  <c r="F40" i="4"/>
  <c r="G40" i="4" s="1"/>
  <c r="F40" i="1"/>
  <c r="G40" i="1" s="1"/>
  <c r="I40" i="2"/>
  <c r="H40" i="2"/>
  <c r="G40" i="2"/>
  <c r="F40" i="2"/>
  <c r="E40" i="2"/>
  <c r="D40" i="2"/>
  <c r="C40" i="2"/>
  <c r="B40" i="2"/>
  <c r="E39" i="4"/>
  <c r="E39" i="1"/>
  <c r="H40" i="4" l="1"/>
  <c r="I40" i="4" s="1"/>
  <c r="H40" i="1"/>
  <c r="I40" i="1" s="1"/>
  <c r="F39" i="4"/>
  <c r="G39" i="4" s="1"/>
  <c r="F39" i="1"/>
  <c r="G39" i="1" s="1"/>
  <c r="I39" i="2"/>
  <c r="H39" i="2"/>
  <c r="G39" i="2"/>
  <c r="F39" i="2"/>
  <c r="E39" i="2"/>
  <c r="D39" i="2"/>
  <c r="C39" i="2"/>
  <c r="B39" i="2"/>
  <c r="E38" i="4"/>
  <c r="E38" i="1"/>
  <c r="F38" i="1" s="1"/>
  <c r="H39" i="4" l="1"/>
  <c r="I39" i="4" s="1"/>
  <c r="H39" i="1"/>
  <c r="I39" i="1" s="1"/>
  <c r="F38" i="4"/>
  <c r="G38" i="4" s="1"/>
  <c r="G38" i="1"/>
  <c r="H38" i="1" s="1"/>
  <c r="I38" i="1" s="1"/>
  <c r="I38" i="2"/>
  <c r="H38" i="2"/>
  <c r="G38" i="2"/>
  <c r="F38" i="2"/>
  <c r="E38" i="2"/>
  <c r="D38" i="2"/>
  <c r="C38" i="2"/>
  <c r="B38" i="2"/>
  <c r="E37" i="4"/>
  <c r="F37" i="4" s="1"/>
  <c r="E37" i="1"/>
  <c r="H38" i="4" l="1"/>
  <c r="I38" i="4" s="1"/>
  <c r="G37" i="4"/>
  <c r="F37" i="1"/>
  <c r="G37" i="1" s="1"/>
  <c r="I37" i="2"/>
  <c r="H37" i="2"/>
  <c r="G37" i="2"/>
  <c r="F37" i="2"/>
  <c r="E37" i="2"/>
  <c r="D37" i="2"/>
  <c r="C37" i="2"/>
  <c r="B37" i="2"/>
  <c r="E36" i="4"/>
  <c r="E36" i="1"/>
  <c r="F36" i="1" s="1"/>
  <c r="H37" i="4" l="1"/>
  <c r="I37" i="4" s="1"/>
  <c r="H37" i="1"/>
  <c r="I37" i="1" s="1"/>
  <c r="F36" i="4"/>
  <c r="G36" i="4" s="1"/>
  <c r="G36" i="1"/>
  <c r="I36" i="2"/>
  <c r="H36" i="2"/>
  <c r="G36" i="2"/>
  <c r="F36" i="2"/>
  <c r="E36" i="2"/>
  <c r="D36" i="2"/>
  <c r="C36" i="2"/>
  <c r="B36" i="2"/>
  <c r="E35" i="4"/>
  <c r="E35" i="1"/>
  <c r="F35" i="1" s="1"/>
  <c r="H36" i="4" l="1"/>
  <c r="I36" i="4" s="1"/>
  <c r="H36" i="1"/>
  <c r="I36" i="1" s="1"/>
  <c r="F35" i="4"/>
  <c r="G35" i="4" s="1"/>
  <c r="G35" i="1"/>
  <c r="I35" i="2"/>
  <c r="H35" i="2"/>
  <c r="G35" i="2"/>
  <c r="F35" i="2"/>
  <c r="E35" i="2"/>
  <c r="D35" i="2"/>
  <c r="C35" i="2"/>
  <c r="B35" i="2"/>
  <c r="E34" i="4"/>
  <c r="E34" i="1"/>
  <c r="H35" i="4" l="1"/>
  <c r="I35" i="4" s="1"/>
  <c r="H35" i="1"/>
  <c r="I35" i="1" s="1"/>
  <c r="F34" i="4"/>
  <c r="G34" i="4" s="1"/>
  <c r="F34" i="1"/>
  <c r="G34" i="1" s="1"/>
  <c r="I34" i="2"/>
  <c r="H34" i="2"/>
  <c r="G34" i="2"/>
  <c r="F34" i="2"/>
  <c r="E34" i="2"/>
  <c r="D34" i="2"/>
  <c r="C34" i="2"/>
  <c r="B34" i="2"/>
  <c r="E33" i="4"/>
  <c r="E33" i="1"/>
  <c r="H34" i="4" l="1"/>
  <c r="I34" i="4"/>
  <c r="H34" i="1"/>
  <c r="I34" i="1" s="1"/>
  <c r="F33" i="4"/>
  <c r="G33" i="4" s="1"/>
  <c r="F33" i="1"/>
  <c r="G33" i="1" s="1"/>
  <c r="I33" i="2"/>
  <c r="H33" i="2"/>
  <c r="G33" i="2"/>
  <c r="F33" i="2"/>
  <c r="E33" i="2"/>
  <c r="D33" i="2"/>
  <c r="C33" i="2"/>
  <c r="B33" i="2"/>
  <c r="E32" i="4"/>
  <c r="F32" i="4" s="1"/>
  <c r="G32" i="4" s="1"/>
  <c r="E32" i="1"/>
  <c r="H33" i="4" l="1"/>
  <c r="I33" i="4" s="1"/>
  <c r="H33" i="1"/>
  <c r="I33" i="1" s="1"/>
  <c r="H32" i="4"/>
  <c r="I32" i="4" s="1"/>
  <c r="F32" i="1"/>
  <c r="G32" i="1" s="1"/>
  <c r="I32" i="2"/>
  <c r="H32" i="2"/>
  <c r="G32" i="2"/>
  <c r="F32" i="2"/>
  <c r="E32" i="2"/>
  <c r="D32" i="2"/>
  <c r="C32" i="2"/>
  <c r="B32" i="2"/>
  <c r="E31" i="4"/>
  <c r="E31" i="1"/>
  <c r="H32" i="1" l="1"/>
  <c r="I32" i="1" s="1"/>
  <c r="F31" i="4"/>
  <c r="G31" i="4" s="1"/>
  <c r="F31" i="1"/>
  <c r="G31" i="1" s="1"/>
  <c r="I31" i="2"/>
  <c r="H31" i="2"/>
  <c r="G31" i="2"/>
  <c r="F31" i="2"/>
  <c r="E31" i="2"/>
  <c r="D31" i="2"/>
  <c r="C31" i="2"/>
  <c r="B31" i="2"/>
  <c r="E30" i="4"/>
  <c r="E30" i="1"/>
  <c r="F30" i="1" s="1"/>
  <c r="G30" i="1" s="1"/>
  <c r="H31" i="4" l="1"/>
  <c r="I31" i="4" s="1"/>
  <c r="H31" i="1"/>
  <c r="I31" i="1" s="1"/>
  <c r="F30" i="4"/>
  <c r="G30" i="4" s="1"/>
  <c r="H30" i="1"/>
  <c r="I30" i="1" s="1"/>
  <c r="I30" i="2"/>
  <c r="H30" i="2"/>
  <c r="G30" i="2"/>
  <c r="F30" i="2"/>
  <c r="E30" i="2"/>
  <c r="D30" i="2"/>
  <c r="C30" i="2"/>
  <c r="B30" i="2"/>
  <c r="E29" i="4"/>
  <c r="E29" i="1"/>
  <c r="H30" i="4" l="1"/>
  <c r="I30" i="4" s="1"/>
  <c r="F29" i="4"/>
  <c r="G29" i="4" s="1"/>
  <c r="F29" i="1"/>
  <c r="G29" i="1" s="1"/>
  <c r="I29" i="2"/>
  <c r="H29" i="2"/>
  <c r="G29" i="2"/>
  <c r="F29" i="2"/>
  <c r="E29" i="2"/>
  <c r="D29" i="2"/>
  <c r="C29" i="2"/>
  <c r="B29" i="2"/>
  <c r="E28" i="4"/>
  <c r="E28" i="1"/>
  <c r="H29" i="4" l="1"/>
  <c r="I29" i="4" s="1"/>
  <c r="H29" i="1"/>
  <c r="I29" i="1" s="1"/>
  <c r="F28" i="4"/>
  <c r="G28" i="4" s="1"/>
  <c r="F28" i="1"/>
  <c r="G28" i="1" s="1"/>
  <c r="I28" i="2"/>
  <c r="H28" i="2"/>
  <c r="G28" i="2"/>
  <c r="F28" i="2"/>
  <c r="E28" i="2"/>
  <c r="D28" i="2"/>
  <c r="C28" i="2"/>
  <c r="B28" i="2"/>
  <c r="E27" i="4"/>
  <c r="F27" i="4" s="1"/>
  <c r="E27" i="1"/>
  <c r="H28" i="4" l="1"/>
  <c r="I28" i="4" s="1"/>
  <c r="H28" i="1"/>
  <c r="I28" i="1" s="1"/>
  <c r="G27" i="4"/>
  <c r="F27" i="1"/>
  <c r="G27" i="1" s="1"/>
  <c r="I27" i="2"/>
  <c r="H27" i="2"/>
  <c r="G27" i="2"/>
  <c r="F27" i="2"/>
  <c r="E27" i="2"/>
  <c r="D27" i="2"/>
  <c r="C27" i="2"/>
  <c r="B27" i="2"/>
  <c r="E26" i="4"/>
  <c r="F26" i="4" s="1"/>
  <c r="E26" i="1"/>
  <c r="H27" i="4" l="1"/>
  <c r="I27" i="4" s="1"/>
  <c r="H27" i="1"/>
  <c r="I27" i="1" s="1"/>
  <c r="G26" i="4"/>
  <c r="F26" i="1"/>
  <c r="G26" i="1" s="1"/>
  <c r="I26" i="2"/>
  <c r="H26" i="2"/>
  <c r="G26" i="2"/>
  <c r="F26" i="2"/>
  <c r="E26" i="2"/>
  <c r="D26" i="2"/>
  <c r="C26" i="2"/>
  <c r="B26" i="2"/>
  <c r="E25" i="4"/>
  <c r="E25" i="1"/>
  <c r="H26" i="4" l="1"/>
  <c r="I26" i="4" s="1"/>
  <c r="H26" i="1"/>
  <c r="I26" i="1"/>
  <c r="F25" i="4"/>
  <c r="G25" i="4" s="1"/>
  <c r="F25" i="1"/>
  <c r="G25" i="1" s="1"/>
  <c r="H25" i="1" s="1"/>
  <c r="I25" i="1" s="1"/>
  <c r="I25" i="2"/>
  <c r="H25" i="2"/>
  <c r="G25" i="2"/>
  <c r="F25" i="2"/>
  <c r="E25" i="2"/>
  <c r="D25" i="2"/>
  <c r="C25" i="2"/>
  <c r="B25" i="2"/>
  <c r="E24" i="4"/>
  <c r="E24" i="1"/>
  <c r="H25" i="4" l="1"/>
  <c r="I25" i="4" s="1"/>
  <c r="F24" i="4"/>
  <c r="G24" i="4" s="1"/>
  <c r="F24" i="1"/>
  <c r="G24" i="1" s="1"/>
  <c r="I24" i="2"/>
  <c r="H24" i="2"/>
  <c r="G24" i="2"/>
  <c r="F24" i="2"/>
  <c r="E24" i="2"/>
  <c r="D24" i="2"/>
  <c r="C24" i="2"/>
  <c r="B24" i="2"/>
  <c r="E23" i="4"/>
  <c r="E23" i="1"/>
  <c r="H24" i="4" l="1"/>
  <c r="I24" i="4" s="1"/>
  <c r="H24" i="1"/>
  <c r="I24" i="1"/>
  <c r="F23" i="4"/>
  <c r="G23" i="4" s="1"/>
  <c r="F23" i="1"/>
  <c r="G23" i="1" s="1"/>
  <c r="I23" i="2"/>
  <c r="H23" i="2"/>
  <c r="G23" i="2"/>
  <c r="F23" i="2"/>
  <c r="E23" i="2"/>
  <c r="D23" i="2"/>
  <c r="C23" i="2"/>
  <c r="B23" i="2"/>
  <c r="E22" i="4"/>
  <c r="E22" i="1"/>
  <c r="F22" i="1" s="1"/>
  <c r="H23" i="4" l="1"/>
  <c r="I23" i="4" s="1"/>
  <c r="H23" i="1"/>
  <c r="I23" i="1" s="1"/>
  <c r="F22" i="4"/>
  <c r="G22" i="4" s="1"/>
  <c r="G22" i="1"/>
  <c r="I22" i="2"/>
  <c r="H22" i="2"/>
  <c r="G22" i="2"/>
  <c r="F22" i="2"/>
  <c r="E22" i="2"/>
  <c r="D22" i="2"/>
  <c r="C22" i="2"/>
  <c r="B22" i="2"/>
  <c r="E21" i="4"/>
  <c r="E21" i="1"/>
  <c r="F21" i="1" s="1"/>
  <c r="H22" i="4" l="1"/>
  <c r="I22" i="4" s="1"/>
  <c r="H22" i="1"/>
  <c r="I22" i="1" s="1"/>
  <c r="F21" i="4"/>
  <c r="G21" i="4" s="1"/>
  <c r="G21" i="1"/>
  <c r="I21" i="2"/>
  <c r="H21" i="2"/>
  <c r="G21" i="2"/>
  <c r="F21" i="2"/>
  <c r="E21" i="2"/>
  <c r="D21" i="2"/>
  <c r="C21" i="2"/>
  <c r="B21" i="2"/>
  <c r="E20" i="4"/>
  <c r="E20" i="1"/>
  <c r="H21" i="4" l="1"/>
  <c r="I21" i="4" s="1"/>
  <c r="H21" i="1"/>
  <c r="I21" i="1" s="1"/>
  <c r="F20" i="4"/>
  <c r="G20" i="4" s="1"/>
  <c r="F20" i="1"/>
  <c r="G20" i="1" s="1"/>
  <c r="I20" i="2"/>
  <c r="H20" i="2"/>
  <c r="G20" i="2"/>
  <c r="F20" i="2"/>
  <c r="E20" i="2"/>
  <c r="D20" i="2"/>
  <c r="C20" i="2"/>
  <c r="B20" i="2"/>
  <c r="E19" i="4"/>
  <c r="E19" i="1"/>
  <c r="H20" i="4" l="1"/>
  <c r="I20" i="4" s="1"/>
  <c r="H20" i="1"/>
  <c r="I20" i="1" s="1"/>
  <c r="F19" i="4"/>
  <c r="G19" i="4" s="1"/>
  <c r="F19" i="1"/>
  <c r="G19" i="1" s="1"/>
  <c r="I19" i="2"/>
  <c r="H19" i="2"/>
  <c r="G19" i="2"/>
  <c r="F19" i="2"/>
  <c r="E19" i="2"/>
  <c r="D19" i="2"/>
  <c r="C19" i="2"/>
  <c r="B19" i="2"/>
  <c r="E18" i="4"/>
  <c r="E18" i="1"/>
  <c r="H19" i="4" l="1"/>
  <c r="I19" i="4" s="1"/>
  <c r="H19" i="1"/>
  <c r="I19" i="1" s="1"/>
  <c r="F18" i="4"/>
  <c r="G18" i="4" s="1"/>
  <c r="F18" i="1"/>
  <c r="G18" i="1" s="1"/>
  <c r="I18" i="2"/>
  <c r="H18" i="2"/>
  <c r="G18" i="2"/>
  <c r="F18" i="2"/>
  <c r="E18" i="2"/>
  <c r="D18" i="2"/>
  <c r="C18" i="2"/>
  <c r="B18" i="2"/>
  <c r="E17" i="4"/>
  <c r="E17" i="1"/>
  <c r="H18" i="4" l="1"/>
  <c r="I18" i="4" s="1"/>
  <c r="H18" i="1"/>
  <c r="I18" i="1" s="1"/>
  <c r="F17" i="4"/>
  <c r="G17" i="4" s="1"/>
  <c r="F17" i="1"/>
  <c r="G17" i="1" s="1"/>
  <c r="I17" i="2"/>
  <c r="H17" i="2"/>
  <c r="G17" i="2"/>
  <c r="F17" i="2"/>
  <c r="E17" i="2"/>
  <c r="D17" i="2"/>
  <c r="C17" i="2"/>
  <c r="B17" i="2"/>
  <c r="E16" i="4"/>
  <c r="E16" i="1"/>
  <c r="I17" i="4" l="1"/>
  <c r="H17" i="4"/>
  <c r="H17" i="1"/>
  <c r="I17" i="1" s="1"/>
  <c r="F16" i="4"/>
  <c r="G16" i="4" s="1"/>
  <c r="F16" i="1"/>
  <c r="G16" i="1" s="1"/>
  <c r="D16" i="2"/>
  <c r="C16" i="2"/>
  <c r="B16" i="2"/>
  <c r="E15" i="4"/>
  <c r="E16" i="2" s="1"/>
  <c r="E15" i="1"/>
  <c r="H16" i="4" l="1"/>
  <c r="I16" i="4" s="1"/>
  <c r="H16" i="1"/>
  <c r="I16" i="1" s="1"/>
  <c r="F15" i="4"/>
  <c r="F15" i="1"/>
  <c r="G15" i="1" s="1"/>
  <c r="I15" i="2"/>
  <c r="H15" i="2"/>
  <c r="G15" i="2"/>
  <c r="F15" i="2"/>
  <c r="E15" i="2"/>
  <c r="D15" i="2"/>
  <c r="C15" i="2"/>
  <c r="B15" i="2"/>
  <c r="E14" i="4"/>
  <c r="E14" i="1"/>
  <c r="G15" i="4" l="1"/>
  <c r="G16" i="2" s="1"/>
  <c r="F16" i="2"/>
  <c r="H15" i="1"/>
  <c r="I15" i="1" s="1"/>
  <c r="F14" i="4"/>
  <c r="G14" i="4" s="1"/>
  <c r="F14" i="1"/>
  <c r="G14" i="1" s="1"/>
  <c r="D14" i="2"/>
  <c r="C14" i="2"/>
  <c r="B14" i="2"/>
  <c r="E13" i="1"/>
  <c r="E13" i="4"/>
  <c r="D59" i="4"/>
  <c r="C59" i="4"/>
  <c r="B59" i="4"/>
  <c r="E12" i="4"/>
  <c r="E11" i="4"/>
  <c r="F11" i="4" s="1"/>
  <c r="G11" i="4" s="1"/>
  <c r="E10" i="4"/>
  <c r="E9" i="4"/>
  <c r="F9" i="4" s="1"/>
  <c r="E8" i="4"/>
  <c r="F8" i="4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E7" i="4"/>
  <c r="F7" i="4" s="1"/>
  <c r="H15" i="4" l="1"/>
  <c r="H14" i="4"/>
  <c r="I14" i="4" s="1"/>
  <c r="E14" i="2"/>
  <c r="H14" i="1"/>
  <c r="I14" i="1" s="1"/>
  <c r="F13" i="1"/>
  <c r="F13" i="4"/>
  <c r="G13" i="4" s="1"/>
  <c r="H11" i="4"/>
  <c r="I11" i="4" s="1"/>
  <c r="G7" i="4"/>
  <c r="G9" i="4"/>
  <c r="G8" i="4"/>
  <c r="F10" i="4"/>
  <c r="G10" i="4" s="1"/>
  <c r="E59" i="4"/>
  <c r="F12" i="4"/>
  <c r="G12" i="4" s="1"/>
  <c r="D13" i="2"/>
  <c r="C13" i="2"/>
  <c r="B13" i="2"/>
  <c r="E12" i="1"/>
  <c r="E13" i="2" s="1"/>
  <c r="I15" i="4" l="1"/>
  <c r="I16" i="2" s="1"/>
  <c r="H16" i="2"/>
  <c r="G13" i="1"/>
  <c r="G14" i="2" s="1"/>
  <c r="F14" i="2"/>
  <c r="H13" i="4"/>
  <c r="I13" i="4" s="1"/>
  <c r="F59" i="4"/>
  <c r="H10" i="4"/>
  <c r="I10" i="4" s="1"/>
  <c r="H12" i="4"/>
  <c r="I12" i="4" s="1"/>
  <c r="H8" i="4"/>
  <c r="I8" i="4" s="1"/>
  <c r="H9" i="4"/>
  <c r="I9" i="4" s="1"/>
  <c r="G59" i="4"/>
  <c r="H7" i="4"/>
  <c r="F12" i="1"/>
  <c r="D12" i="2"/>
  <c r="C12" i="2"/>
  <c r="B12" i="2"/>
  <c r="E11" i="1"/>
  <c r="E12" i="2" s="1"/>
  <c r="H13" i="1" l="1"/>
  <c r="G12" i="1"/>
  <c r="G13" i="2" s="1"/>
  <c r="F13" i="2"/>
  <c r="H59" i="4"/>
  <c r="I7" i="4"/>
  <c r="I59" i="4" s="1"/>
  <c r="F11" i="1"/>
  <c r="D11" i="2"/>
  <c r="C11" i="2"/>
  <c r="B11" i="2"/>
  <c r="E10" i="1"/>
  <c r="E11" i="2" s="1"/>
  <c r="I13" i="1" l="1"/>
  <c r="I14" i="2" s="1"/>
  <c r="H14" i="2"/>
  <c r="G11" i="1"/>
  <c r="G12" i="2" s="1"/>
  <c r="F12" i="2"/>
  <c r="H12" i="1"/>
  <c r="F10" i="1"/>
  <c r="D10" i="2"/>
  <c r="C10" i="2"/>
  <c r="B10" i="2"/>
  <c r="E9" i="1"/>
  <c r="E10" i="2" s="1"/>
  <c r="I12" i="1" l="1"/>
  <c r="I13" i="2" s="1"/>
  <c r="H13" i="2"/>
  <c r="H11" i="1"/>
  <c r="G10" i="1"/>
  <c r="G11" i="2" s="1"/>
  <c r="F11" i="2"/>
  <c r="F9" i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D9" i="2"/>
  <c r="C9" i="2"/>
  <c r="B9" i="2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E8" i="1"/>
  <c r="E9" i="2" s="1"/>
  <c r="I11" i="1" l="1"/>
  <c r="I12" i="2" s="1"/>
  <c r="H12" i="2"/>
  <c r="H10" i="1"/>
  <c r="G9" i="1"/>
  <c r="G10" i="2" s="1"/>
  <c r="F10" i="2"/>
  <c r="F8" i="1"/>
  <c r="C8" i="2"/>
  <c r="D8" i="2"/>
  <c r="B8" i="2"/>
  <c r="H9" i="1" l="1"/>
  <c r="I9" i="1" s="1"/>
  <c r="I10" i="2" s="1"/>
  <c r="I10" i="1"/>
  <c r="I11" i="2" s="1"/>
  <c r="H11" i="2"/>
  <c r="G8" i="1"/>
  <c r="G9" i="2" s="1"/>
  <c r="F9" i="2"/>
  <c r="D60" i="2"/>
  <c r="C60" i="2"/>
  <c r="B60" i="2"/>
  <c r="H10" i="2" l="1"/>
  <c r="H8" i="1"/>
  <c r="C59" i="1"/>
  <c r="B59" i="1"/>
  <c r="E7" i="1"/>
  <c r="E8" i="2" l="1"/>
  <c r="E60" i="2" s="1"/>
  <c r="I8" i="1"/>
  <c r="H9" i="2"/>
  <c r="D59" i="1"/>
  <c r="I9" i="2" l="1"/>
  <c r="F7" i="1"/>
  <c r="E59" i="1"/>
  <c r="F59" i="1" l="1"/>
  <c r="F8" i="2"/>
  <c r="F60" i="2" s="1"/>
  <c r="G7" i="1"/>
  <c r="G8" i="2" l="1"/>
  <c r="G60" i="2" s="1"/>
  <c r="H7" i="1"/>
  <c r="I7" i="1" s="1"/>
  <c r="G59" i="1"/>
  <c r="I8" i="2" l="1"/>
  <c r="I60" i="2" s="1"/>
  <c r="I59" i="1"/>
  <c r="H8" i="2"/>
  <c r="H60" i="2" s="1"/>
  <c r="H59" i="1"/>
</calcChain>
</file>

<file path=xl/sharedStrings.xml><?xml version="1.0" encoding="utf-8"?>
<sst xmlns="http://schemas.openxmlformats.org/spreadsheetml/2006/main" count="66" uniqueCount="21">
  <si>
    <t>FISCAL YEAR 2021</t>
  </si>
  <si>
    <t>Wagers</t>
  </si>
  <si>
    <t>Paids</t>
  </si>
  <si>
    <t>Privilege Tax
(15%) **</t>
  </si>
  <si>
    <t>Net Profit</t>
  </si>
  <si>
    <t>State Share ***</t>
  </si>
  <si>
    <t>*** Based on Net Profit</t>
  </si>
  <si>
    <t>Admin Share</t>
  </si>
  <si>
    <t>** Based on Total Taxable Revenue</t>
  </si>
  <si>
    <t>Pension ***</t>
  </si>
  <si>
    <t>WEST VIRGINIA LOTTERY</t>
  </si>
  <si>
    <t>WEEKLY IGAMING REVENUE SUMMARY</t>
  </si>
  <si>
    <t>Revenue *</t>
  </si>
  <si>
    <t>* Revenue is not calculated solely on wagers less paids</t>
  </si>
  <si>
    <t>Week Ending</t>
  </si>
  <si>
    <t>HOLLYWOOD CASINO AT CHARLES TOWN IGAMING</t>
  </si>
  <si>
    <t>GREENBRIER HISTORIC RESORT IGAMING</t>
  </si>
  <si>
    <t>MOUNTAINEER CASINO IGAMING</t>
  </si>
  <si>
    <t>6/30/2021****</t>
  </si>
  <si>
    <t>**** last 4 days of fiscal year</t>
  </si>
  <si>
    <t>FISCAL YEAR AS OF JUNE 30,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</si>
</sst>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0" xfId="0" applyFont="1"/>
    <xf numFmtId="14" fontId="5" fillId="0" borderId="0" xfId="0" applyNumberFormat="1" applyFont="1" applyAlignment="1">
      <alignment horizontal="left"/>
    </xf>
    <xf numFmtId="44" fontId="5" fillId="0" borderId="0" xfId="1" applyFont="1"/>
    <xf numFmtId="14" fontId="5" fillId="0" borderId="0" xfId="0" applyNumberFormat="1" applyFont="1" applyAlignment="1">
      <alignment horizontal="center"/>
    </xf>
    <xf numFmtId="43" fontId="5" fillId="0" borderId="0" xfId="1" applyNumberFormat="1" applyFont="1"/>
    <xf numFmtId="44" fontId="5" fillId="0" borderId="2" xfId="1" applyFont="1" applyBorder="1"/>
    <xf numFmtId="0" fontId="7" fillId="0" borderId="0" xfId="0" applyFont="1" applyAlignment="1"/>
    <xf numFmtId="0" fontId="0" fillId="0" borderId="0" xfId="0" applyFont="1" applyFill="1" applyBorder="1" applyAlignment="1">
      <alignment horizontal="center" wrapText="1"/>
    </xf>
    <xf numFmtId="44" fontId="5" fillId="0" borderId="0" xfId="0" applyNumberFormat="1" applyFont="1"/>
    <xf numFmtId="0" fontId="8" fillId="0" borderId="0" xfId="0" applyFont="1" applyAlignment="1"/>
    <xf numFmtId="0" fontId="9" fillId="0" borderId="0" xfId="0" applyFont="1" applyAlignment="1"/>
    <xf numFmtId="0" fontId="9" fillId="0" borderId="0" xfId="0" applyFont="1"/>
    <xf numFmtId="0" fontId="0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 wrapText="1"/>
    </xf>
    <xf numFmtId="1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5"/>
  <sheetViews>
    <sheetView tabSelected="1" zoomScaleNormal="100" workbookViewId="0">
      <pane ySplit="7" topLeftCell="A36" activePane="bottomLeft" state="frozen"/>
      <selection activeCell="A4" sqref="A4:S4"/>
      <selection pane="bottomLeft" activeCell="A60" sqref="A60"/>
    </sheetView>
  </sheetViews>
  <sheetFormatPr defaultColWidth="10.7109375" defaultRowHeight="15" customHeight="1" x14ac:dyDescent="0.25"/>
  <cols>
    <col min="1" max="1" width="13.42578125" style="8" customWidth="1"/>
    <col min="2" max="2" width="20.42578125" style="1" customWidth="1"/>
    <col min="3" max="3" width="19.28515625" style="1" customWidth="1"/>
    <col min="4" max="5" width="15.7109375" style="1" customWidth="1"/>
    <col min="6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7" t="s">
        <v>10</v>
      </c>
      <c r="B1" s="27"/>
      <c r="C1" s="27"/>
      <c r="D1" s="27"/>
      <c r="E1" s="27"/>
      <c r="F1" s="27"/>
      <c r="G1" s="27"/>
      <c r="H1" s="27"/>
      <c r="I1" s="27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</row>
    <row r="2" spans="1:31" s="18" customFormat="1" ht="15" customHeight="1" x14ac:dyDescent="0.25">
      <c r="A2" s="28" t="s">
        <v>11</v>
      </c>
      <c r="B2" s="28"/>
      <c r="C2" s="28"/>
      <c r="D2" s="28"/>
      <c r="E2" s="28"/>
      <c r="F2" s="28"/>
      <c r="G2" s="28"/>
      <c r="H2" s="28"/>
      <c r="I2" s="28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</row>
    <row r="3" spans="1:31" s="18" customFormat="1" ht="15" customHeight="1" x14ac:dyDescent="0.25">
      <c r="A3" s="28" t="s">
        <v>20</v>
      </c>
      <c r="B3" s="28"/>
      <c r="C3" s="28"/>
      <c r="D3" s="28"/>
      <c r="E3" s="28"/>
      <c r="F3" s="28"/>
      <c r="G3" s="28"/>
      <c r="H3" s="28"/>
      <c r="I3" s="2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</row>
    <row r="4" spans="1:31" s="18" customFormat="1" ht="15" customHeight="1" x14ac:dyDescent="0.25">
      <c r="A4" s="28" t="s">
        <v>0</v>
      </c>
      <c r="B4" s="28"/>
      <c r="C4" s="28"/>
      <c r="D4" s="28"/>
      <c r="E4" s="28"/>
      <c r="F4" s="28"/>
      <c r="G4" s="28"/>
      <c r="H4" s="28"/>
      <c r="I4" s="28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</row>
    <row r="5" spans="1:31" s="18" customFormat="1" ht="1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s="7" customFormat="1" ht="25.5" x14ac:dyDescent="0.2">
      <c r="A7" s="4" t="s">
        <v>14</v>
      </c>
      <c r="B7" s="4" t="s">
        <v>1</v>
      </c>
      <c r="C7" s="5" t="s">
        <v>2</v>
      </c>
      <c r="D7" s="4" t="s">
        <v>12</v>
      </c>
      <c r="E7" s="4" t="s">
        <v>3</v>
      </c>
      <c r="F7" s="4" t="s">
        <v>7</v>
      </c>
      <c r="G7" s="4" t="s">
        <v>4</v>
      </c>
      <c r="H7" s="21" t="s">
        <v>9</v>
      </c>
      <c r="I7" s="4" t="s">
        <v>5</v>
      </c>
    </row>
    <row r="8" spans="1:31" ht="15" customHeight="1" x14ac:dyDescent="0.25">
      <c r="A8" s="8">
        <v>44030</v>
      </c>
      <c r="B8" s="9">
        <f>'Charles Town'!B7</f>
        <v>6922406</v>
      </c>
      <c r="C8" s="9">
        <f>'Charles Town'!C7</f>
        <v>6783022.25</v>
      </c>
      <c r="D8" s="9">
        <f>'Charles Town'!D7</f>
        <v>139171.75</v>
      </c>
      <c r="E8" s="9">
        <f>'Charles Town'!E7</f>
        <v>20875.759999999998</v>
      </c>
      <c r="F8" s="9">
        <f>'Charles Town'!F7</f>
        <v>3131.36</v>
      </c>
      <c r="G8" s="9">
        <f>'Charles Town'!G7</f>
        <v>17744.399999999998</v>
      </c>
      <c r="H8" s="9">
        <f>'Charles Town'!H7</f>
        <v>177.44</v>
      </c>
      <c r="I8" s="9">
        <f>'Charles Town'!I7</f>
        <v>17566.96</v>
      </c>
    </row>
    <row r="9" spans="1:31" ht="15" customHeight="1" x14ac:dyDescent="0.25">
      <c r="A9" s="8">
        <f t="shared" ref="A9:A57" si="0">A8+7</f>
        <v>44037</v>
      </c>
      <c r="B9" s="9">
        <f>'Charles Town'!B8</f>
        <v>9447611.3000000007</v>
      </c>
      <c r="C9" s="9">
        <f>'Charles Town'!C8</f>
        <v>9241108.0999999996</v>
      </c>
      <c r="D9" s="9">
        <f>'Charles Town'!D8</f>
        <v>206408.2</v>
      </c>
      <c r="E9" s="9">
        <f>'Charles Town'!E8</f>
        <v>30961.23</v>
      </c>
      <c r="F9" s="9">
        <f>'Charles Town'!F8</f>
        <v>4644.18</v>
      </c>
      <c r="G9" s="9">
        <f>'Charles Town'!G8</f>
        <v>26317.05</v>
      </c>
      <c r="H9" s="9">
        <f>'Charles Town'!H8</f>
        <v>263.17</v>
      </c>
      <c r="I9" s="9">
        <f>'Charles Town'!I8</f>
        <v>26053.88</v>
      </c>
    </row>
    <row r="10" spans="1:31" ht="15" customHeight="1" x14ac:dyDescent="0.25">
      <c r="A10" s="8">
        <f t="shared" si="0"/>
        <v>44044</v>
      </c>
      <c r="B10" s="9">
        <f>'Charles Town'!B9</f>
        <v>12162080.15</v>
      </c>
      <c r="C10" s="9">
        <f>'Charles Town'!C9</f>
        <v>11954522.6</v>
      </c>
      <c r="D10" s="9">
        <f>'Charles Town'!D9</f>
        <v>207565.55</v>
      </c>
      <c r="E10" s="9">
        <f>'Charles Town'!E9</f>
        <v>31134.83</v>
      </c>
      <c r="F10" s="9">
        <f>'Charles Town'!F9</f>
        <v>4670.22</v>
      </c>
      <c r="G10" s="9">
        <f>'Charles Town'!G9</f>
        <v>26464.61</v>
      </c>
      <c r="H10" s="9">
        <f>'Charles Town'!H9</f>
        <v>264.64999999999998</v>
      </c>
      <c r="I10" s="9">
        <f>'Charles Town'!I9</f>
        <v>26199.96</v>
      </c>
    </row>
    <row r="11" spans="1:31" ht="15" customHeight="1" x14ac:dyDescent="0.25">
      <c r="A11" s="8">
        <f t="shared" si="0"/>
        <v>44051</v>
      </c>
      <c r="B11" s="9">
        <f>'Charles Town'!B10</f>
        <v>8634925.8499999996</v>
      </c>
      <c r="C11" s="9">
        <f>'Charles Town'!C10</f>
        <v>8363383.0899999999</v>
      </c>
      <c r="D11" s="9">
        <f>'Charles Town'!D10</f>
        <v>271493.51</v>
      </c>
      <c r="E11" s="9">
        <f>'Charles Town'!E10</f>
        <v>40724.03</v>
      </c>
      <c r="F11" s="9">
        <f>'Charles Town'!F10</f>
        <v>6108.6</v>
      </c>
      <c r="G11" s="9">
        <f>'Charles Town'!G10</f>
        <v>34615.43</v>
      </c>
      <c r="H11" s="9">
        <f>'Charles Town'!H10</f>
        <v>346.15</v>
      </c>
      <c r="I11" s="9">
        <f>'Charles Town'!I10</f>
        <v>34269.279999999999</v>
      </c>
    </row>
    <row r="12" spans="1:31" ht="15" customHeight="1" x14ac:dyDescent="0.25">
      <c r="A12" s="8">
        <f t="shared" si="0"/>
        <v>44058</v>
      </c>
      <c r="B12" s="9">
        <f>'Charles Town'!B11</f>
        <v>7589907.4500000002</v>
      </c>
      <c r="C12" s="9">
        <f>'Charles Town'!C11</f>
        <v>7391434.0700000003</v>
      </c>
      <c r="D12" s="9">
        <f>'Charles Town'!D11</f>
        <v>198322.38</v>
      </c>
      <c r="E12" s="9">
        <f>'Charles Town'!E11</f>
        <v>29748.36</v>
      </c>
      <c r="F12" s="9">
        <f>'Charles Town'!F11</f>
        <v>4462.25</v>
      </c>
      <c r="G12" s="9">
        <f>'Charles Town'!G11</f>
        <v>25286.11</v>
      </c>
      <c r="H12" s="9">
        <f>'Charles Town'!H11</f>
        <v>252.86</v>
      </c>
      <c r="I12" s="9">
        <f>'Charles Town'!I11</f>
        <v>25033.25</v>
      </c>
    </row>
    <row r="13" spans="1:31" ht="15" customHeight="1" x14ac:dyDescent="0.25">
      <c r="A13" s="8">
        <f t="shared" si="0"/>
        <v>44065</v>
      </c>
      <c r="B13" s="9">
        <f>'Charles Town'!B12</f>
        <v>10636804.25</v>
      </c>
      <c r="C13" s="9">
        <f>'Charles Town'!C12</f>
        <v>10660892.99</v>
      </c>
      <c r="D13" s="9">
        <f>'Charles Town'!D12</f>
        <v>-24038.74</v>
      </c>
      <c r="E13" s="9">
        <f>'Charles Town'!E12</f>
        <v>-3605.81</v>
      </c>
      <c r="F13" s="9">
        <f>'Charles Town'!F12</f>
        <v>-540.87</v>
      </c>
      <c r="G13" s="9">
        <f>'Charles Town'!G12</f>
        <v>-3064.94</v>
      </c>
      <c r="H13" s="9">
        <f>'Charles Town'!H12</f>
        <v>-30.65</v>
      </c>
      <c r="I13" s="9">
        <f>'Charles Town'!I12</f>
        <v>-3034.29</v>
      </c>
    </row>
    <row r="14" spans="1:31" ht="15" customHeight="1" x14ac:dyDescent="0.25">
      <c r="A14" s="8">
        <f t="shared" si="0"/>
        <v>44072</v>
      </c>
      <c r="B14" s="9">
        <f>'Charles Town'!B13+Greenbrier!B13</f>
        <v>12690840.559999999</v>
      </c>
      <c r="C14" s="9">
        <f>'Charles Town'!C13+Greenbrier!C13</f>
        <v>12581031.219999999</v>
      </c>
      <c r="D14" s="9">
        <f>'Charles Town'!D13+Greenbrier!D13</f>
        <v>109722.59</v>
      </c>
      <c r="E14" s="9">
        <f>'Charles Town'!E13+Greenbrier!E13</f>
        <v>16458.39</v>
      </c>
      <c r="F14" s="9">
        <f>'Charles Town'!F13+Greenbrier!F13</f>
        <v>2468.7600000000002</v>
      </c>
      <c r="G14" s="9">
        <f>'Charles Town'!G13+Greenbrier!G13</f>
        <v>13989.630000000001</v>
      </c>
      <c r="H14" s="9">
        <f>'Charles Town'!H13+Greenbrier!H13</f>
        <v>139.9</v>
      </c>
      <c r="I14" s="9">
        <f>'Charles Town'!I13+Greenbrier!I13</f>
        <v>13849.73</v>
      </c>
    </row>
    <row r="15" spans="1:31" ht="15" customHeight="1" x14ac:dyDescent="0.25">
      <c r="A15" s="8">
        <f t="shared" si="0"/>
        <v>44079</v>
      </c>
      <c r="B15" s="9">
        <f>'Charles Town'!B14+Greenbrier!B14</f>
        <v>13716708.43</v>
      </c>
      <c r="C15" s="9">
        <f>'Charles Town'!C14+Greenbrier!C14</f>
        <v>13606937.65</v>
      </c>
      <c r="D15" s="9">
        <f>'Charles Town'!D14+Greenbrier!D14</f>
        <v>109321.38</v>
      </c>
      <c r="E15" s="9">
        <f>'Charles Town'!E14+Greenbrier!E14</f>
        <v>16398.21</v>
      </c>
      <c r="F15" s="9">
        <f>'Charles Town'!F14+Greenbrier!F14</f>
        <v>2459.73</v>
      </c>
      <c r="G15" s="9">
        <f>'Charles Town'!G14+Greenbrier!G14</f>
        <v>13938.48</v>
      </c>
      <c r="H15" s="9">
        <f>'Charles Town'!H14+Greenbrier!H14</f>
        <v>139.38</v>
      </c>
      <c r="I15" s="9">
        <f>'Charles Town'!I14+Greenbrier!I14</f>
        <v>13799.1</v>
      </c>
    </row>
    <row r="16" spans="1:31" ht="15" customHeight="1" x14ac:dyDescent="0.25">
      <c r="A16" s="8">
        <f t="shared" si="0"/>
        <v>44086</v>
      </c>
      <c r="B16" s="9">
        <f>'Charles Town'!B15+Greenbrier!B15</f>
        <v>17254389.050000001</v>
      </c>
      <c r="C16" s="9">
        <f>'Charles Town'!C15+Greenbrier!C15</f>
        <v>16878083.800000001</v>
      </c>
      <c r="D16" s="9">
        <f>'Charles Town'!D15+Greenbrier!D15</f>
        <v>376199.75</v>
      </c>
      <c r="E16" s="9">
        <f>'Charles Town'!E15+Greenbrier!E15</f>
        <v>56429.97</v>
      </c>
      <c r="F16" s="9">
        <f>'Charles Town'!F15+Greenbrier!F15</f>
        <v>8464.49</v>
      </c>
      <c r="G16" s="9">
        <f>'Charles Town'!G15+Greenbrier!G15</f>
        <v>47965.48</v>
      </c>
      <c r="H16" s="9">
        <f>'Charles Town'!H15+Greenbrier!H15</f>
        <v>479.66</v>
      </c>
      <c r="I16" s="9">
        <f>'Charles Town'!I15+Greenbrier!I15</f>
        <v>47485.820000000007</v>
      </c>
    </row>
    <row r="17" spans="1:9" ht="15" customHeight="1" x14ac:dyDescent="0.25">
      <c r="A17" s="8">
        <f t="shared" si="0"/>
        <v>44093</v>
      </c>
      <c r="B17" s="9">
        <f>'Charles Town'!B16+Greenbrier!B16</f>
        <v>12548991.949999999</v>
      </c>
      <c r="C17" s="9">
        <f>'Charles Town'!C16+Greenbrier!C16</f>
        <v>12161738.4</v>
      </c>
      <c r="D17" s="9">
        <f>'Charles Town'!D16+Greenbrier!D16</f>
        <v>387112.55</v>
      </c>
      <c r="E17" s="9">
        <f>'Charles Town'!E16+Greenbrier!E16</f>
        <v>58066.879999999997</v>
      </c>
      <c r="F17" s="9">
        <f>'Charles Town'!F16+Greenbrier!F16</f>
        <v>8710.0299999999988</v>
      </c>
      <c r="G17" s="9">
        <f>'Charles Town'!G16+Greenbrier!G16</f>
        <v>49356.85</v>
      </c>
      <c r="H17" s="9">
        <f>'Charles Town'!H16+Greenbrier!H16</f>
        <v>493.57</v>
      </c>
      <c r="I17" s="9">
        <f>'Charles Town'!I16+Greenbrier!I16</f>
        <v>48863.28</v>
      </c>
    </row>
    <row r="18" spans="1:9" ht="15" customHeight="1" x14ac:dyDescent="0.25">
      <c r="A18" s="8">
        <f t="shared" si="0"/>
        <v>44100</v>
      </c>
      <c r="B18" s="9">
        <f>'Charles Town'!B17+Greenbrier!B17</f>
        <v>13842607.529999999</v>
      </c>
      <c r="C18" s="9">
        <f>'Charles Town'!C17+Greenbrier!C17</f>
        <v>14663583.649999999</v>
      </c>
      <c r="D18" s="9">
        <f>'Charles Town'!D17+Greenbrier!D17</f>
        <v>456794.88</v>
      </c>
      <c r="E18" s="9">
        <f>'Charles Town'!E17+Greenbrier!E17</f>
        <v>68519.23000000001</v>
      </c>
      <c r="F18" s="9">
        <f>'Charles Town'!F17+Greenbrier!F17</f>
        <v>10277.880000000001</v>
      </c>
      <c r="G18" s="9">
        <f>'Charles Town'!G17+Greenbrier!G17</f>
        <v>58241.350000000006</v>
      </c>
      <c r="H18" s="9">
        <f>'Charles Town'!H17+Greenbrier!H17</f>
        <v>582.41000000000008</v>
      </c>
      <c r="I18" s="9">
        <f>'Charles Town'!I17+Greenbrier!I17</f>
        <v>57658.94</v>
      </c>
    </row>
    <row r="19" spans="1:9" ht="15" customHeight="1" x14ac:dyDescent="0.25">
      <c r="A19" s="8">
        <f t="shared" si="0"/>
        <v>44107</v>
      </c>
      <c r="B19" s="9">
        <f>'Charles Town'!B18+Greenbrier!B18</f>
        <v>17528051.859999999</v>
      </c>
      <c r="C19" s="9">
        <f>'Charles Town'!C18+Greenbrier!C18</f>
        <v>16956997.66</v>
      </c>
      <c r="D19" s="9">
        <f>'Charles Town'!D18+Greenbrier!D18</f>
        <v>571241.70000000007</v>
      </c>
      <c r="E19" s="9">
        <f>'Charles Town'!E18+Greenbrier!E18</f>
        <v>85686.25</v>
      </c>
      <c r="F19" s="9">
        <f>'Charles Town'!F18+Greenbrier!F18</f>
        <v>12852.93</v>
      </c>
      <c r="G19" s="9">
        <f>'Charles Town'!G18+Greenbrier!G18</f>
        <v>72833.320000000007</v>
      </c>
      <c r="H19" s="9">
        <f>'Charles Town'!H18+Greenbrier!H18</f>
        <v>728.33999999999992</v>
      </c>
      <c r="I19" s="9">
        <f>'Charles Town'!I18+Greenbrier!I18</f>
        <v>72104.98000000001</v>
      </c>
    </row>
    <row r="20" spans="1:9" ht="15" customHeight="1" x14ac:dyDescent="0.25">
      <c r="A20" s="8">
        <f t="shared" si="0"/>
        <v>44114</v>
      </c>
      <c r="B20" s="9">
        <f>'Charles Town'!B19+Greenbrier!B19</f>
        <v>15180285.939999999</v>
      </c>
      <c r="C20" s="9">
        <f>'Charles Town'!C19+Greenbrier!C19</f>
        <v>14807114.969999999</v>
      </c>
      <c r="D20" s="9">
        <f>'Charles Town'!D19+Greenbrier!D19</f>
        <v>373133.47000000003</v>
      </c>
      <c r="E20" s="9">
        <f>'Charles Town'!E19+Greenbrier!E19</f>
        <v>55970.02</v>
      </c>
      <c r="F20" s="9">
        <f>'Charles Town'!F19+Greenbrier!F19</f>
        <v>8395.51</v>
      </c>
      <c r="G20" s="9">
        <f>'Charles Town'!G19+Greenbrier!G19</f>
        <v>47574.509999999995</v>
      </c>
      <c r="H20" s="9">
        <f>'Charles Town'!H19+Greenbrier!H19</f>
        <v>475.74</v>
      </c>
      <c r="I20" s="9">
        <f>'Charles Town'!I19+Greenbrier!I19</f>
        <v>47098.76999999999</v>
      </c>
    </row>
    <row r="21" spans="1:9" ht="15" customHeight="1" x14ac:dyDescent="0.25">
      <c r="A21" s="8">
        <f t="shared" si="0"/>
        <v>44121</v>
      </c>
      <c r="B21" s="9">
        <f>'Charles Town'!B20+Greenbrier!B20</f>
        <v>12654903.609999999</v>
      </c>
      <c r="C21" s="9">
        <f>'Charles Town'!C20+Greenbrier!C20</f>
        <v>12314036.16</v>
      </c>
      <c r="D21" s="9">
        <f>'Charles Town'!D20+Greenbrier!D20</f>
        <v>340730.65</v>
      </c>
      <c r="E21" s="9">
        <f>'Charles Town'!E20+Greenbrier!E20</f>
        <v>51109.59</v>
      </c>
      <c r="F21" s="9">
        <f>'Charles Town'!F20+Greenbrier!F20</f>
        <v>7666.4400000000005</v>
      </c>
      <c r="G21" s="9">
        <f>'Charles Town'!G20+Greenbrier!G20</f>
        <v>43443.149999999994</v>
      </c>
      <c r="H21" s="9">
        <f>'Charles Town'!H20+Greenbrier!H20</f>
        <v>434.43</v>
      </c>
      <c r="I21" s="9">
        <f>'Charles Town'!I20+Greenbrier!I20</f>
        <v>43008.72</v>
      </c>
    </row>
    <row r="22" spans="1:9" ht="15" customHeight="1" x14ac:dyDescent="0.25">
      <c r="A22" s="8">
        <f t="shared" si="0"/>
        <v>44128</v>
      </c>
      <c r="B22" s="9">
        <f>'Charles Town'!B21+Greenbrier!B21</f>
        <v>12462719.59</v>
      </c>
      <c r="C22" s="9">
        <f>'Charles Town'!C21+Greenbrier!C21</f>
        <v>12069154.08</v>
      </c>
      <c r="D22" s="9">
        <f>'Charles Town'!D21+Greenbrier!D21</f>
        <v>393570.41</v>
      </c>
      <c r="E22" s="9">
        <f>'Charles Town'!E21+Greenbrier!E21</f>
        <v>59035.56</v>
      </c>
      <c r="F22" s="9">
        <f>'Charles Town'!F21+Greenbrier!F21</f>
        <v>8855.33</v>
      </c>
      <c r="G22" s="9">
        <f>'Charles Town'!G21+Greenbrier!G21</f>
        <v>50180.23</v>
      </c>
      <c r="H22" s="9">
        <f>'Charles Town'!H21+Greenbrier!H21</f>
        <v>501.81000000000006</v>
      </c>
      <c r="I22" s="9">
        <f>'Charles Town'!I21+Greenbrier!I21</f>
        <v>49678.42</v>
      </c>
    </row>
    <row r="23" spans="1:9" ht="15" customHeight="1" x14ac:dyDescent="0.25">
      <c r="A23" s="8">
        <f t="shared" si="0"/>
        <v>44135</v>
      </c>
      <c r="B23" s="9">
        <f>'Charles Town'!B22+Greenbrier!B22</f>
        <v>12832464.370000001</v>
      </c>
      <c r="C23" s="9">
        <f>'Charles Town'!C22+Greenbrier!C22</f>
        <v>12361528.59</v>
      </c>
      <c r="D23" s="9">
        <f>'Charles Town'!D22+Greenbrier!D22</f>
        <v>471092.78</v>
      </c>
      <c r="E23" s="9">
        <f>'Charles Town'!E22+Greenbrier!E22</f>
        <v>70663.92</v>
      </c>
      <c r="F23" s="9">
        <f>'Charles Town'!F22+Greenbrier!F22</f>
        <v>10599.58</v>
      </c>
      <c r="G23" s="9">
        <f>'Charles Town'!G22+Greenbrier!G22</f>
        <v>60064.340000000004</v>
      </c>
      <c r="H23" s="9">
        <f>'Charles Town'!H22+Greenbrier!H22</f>
        <v>600.64</v>
      </c>
      <c r="I23" s="9">
        <f>'Charles Town'!I22+Greenbrier!I22</f>
        <v>59463.7</v>
      </c>
    </row>
    <row r="24" spans="1:9" ht="15" customHeight="1" x14ac:dyDescent="0.25">
      <c r="A24" s="8">
        <f t="shared" si="0"/>
        <v>44142</v>
      </c>
      <c r="B24" s="9">
        <f>'Charles Town'!B23+Greenbrier!B23</f>
        <v>16788521.09</v>
      </c>
      <c r="C24" s="9">
        <f>'Charles Town'!C23+Greenbrier!C23</f>
        <v>16409347.59</v>
      </c>
      <c r="D24" s="9">
        <f>'Charles Town'!D23+Greenbrier!D23</f>
        <v>379110.8</v>
      </c>
      <c r="E24" s="9">
        <f>'Charles Town'!E23+Greenbrier!E23</f>
        <v>56866.62</v>
      </c>
      <c r="F24" s="9">
        <f>'Charles Town'!F23+Greenbrier!F23</f>
        <v>8529.99</v>
      </c>
      <c r="G24" s="9">
        <f>'Charles Town'!G23+Greenbrier!G23</f>
        <v>48336.630000000005</v>
      </c>
      <c r="H24" s="9">
        <f>'Charles Town'!H23+Greenbrier!H23</f>
        <v>483.36</v>
      </c>
      <c r="I24" s="9">
        <f>'Charles Town'!I23+Greenbrier!I23</f>
        <v>47853.270000000004</v>
      </c>
    </row>
    <row r="25" spans="1:9" ht="15" customHeight="1" x14ac:dyDescent="0.25">
      <c r="A25" s="8">
        <f t="shared" si="0"/>
        <v>44149</v>
      </c>
      <c r="B25" s="9">
        <f>'Charles Town'!B24+Greenbrier!B24</f>
        <v>17592456.039999999</v>
      </c>
      <c r="C25" s="9">
        <f>'Charles Town'!C24+Greenbrier!C24</f>
        <v>17029805.91</v>
      </c>
      <c r="D25" s="9">
        <f>'Charles Town'!D24+Greenbrier!D24</f>
        <v>562340.33000000007</v>
      </c>
      <c r="E25" s="9">
        <f>'Charles Town'!E24+Greenbrier!E24</f>
        <v>84351.05</v>
      </c>
      <c r="F25" s="9">
        <f>'Charles Town'!F24+Greenbrier!F24</f>
        <v>12652.66</v>
      </c>
      <c r="G25" s="9">
        <f>'Charles Town'!G24+Greenbrier!G24</f>
        <v>71698.39</v>
      </c>
      <c r="H25" s="9">
        <f>'Charles Town'!H24+Greenbrier!H24</f>
        <v>716.98</v>
      </c>
      <c r="I25" s="9">
        <f>'Charles Town'!I24+Greenbrier!I24</f>
        <v>70981.41</v>
      </c>
    </row>
    <row r="26" spans="1:9" ht="15" customHeight="1" x14ac:dyDescent="0.25">
      <c r="A26" s="8">
        <f t="shared" si="0"/>
        <v>44156</v>
      </c>
      <c r="B26" s="9">
        <f>'Charles Town'!B25+Greenbrier!B25</f>
        <v>16169223.399999999</v>
      </c>
      <c r="C26" s="9">
        <f>'Charles Town'!C25+Greenbrier!C25</f>
        <v>16906630.079999998</v>
      </c>
      <c r="D26" s="9">
        <f>'Charles Town'!D25+Greenbrier!D25</f>
        <v>542931.42000000004</v>
      </c>
      <c r="E26" s="9">
        <f>'Charles Town'!E25+Greenbrier!E25</f>
        <v>81439.709999999992</v>
      </c>
      <c r="F26" s="9">
        <f>'Charles Town'!F25+Greenbrier!F25</f>
        <v>12215.96</v>
      </c>
      <c r="G26" s="9">
        <f>'Charles Town'!G25+Greenbrier!G25</f>
        <v>69223.75</v>
      </c>
      <c r="H26" s="9">
        <f>'Charles Town'!H25+Greenbrier!H25</f>
        <v>692.24</v>
      </c>
      <c r="I26" s="9">
        <f>'Charles Town'!I25+Greenbrier!I25</f>
        <v>68531.510000000009</v>
      </c>
    </row>
    <row r="27" spans="1:9" ht="15" customHeight="1" x14ac:dyDescent="0.25">
      <c r="A27" s="8">
        <f t="shared" si="0"/>
        <v>44163</v>
      </c>
      <c r="B27" s="9">
        <f>'Charles Town'!B26+Greenbrier!B26</f>
        <v>22013752.23</v>
      </c>
      <c r="C27" s="9">
        <f>'Charles Town'!C26+Greenbrier!C26</f>
        <v>21441156.759999998</v>
      </c>
      <c r="D27" s="9">
        <f>'Charles Town'!D26+Greenbrier!D26</f>
        <v>572663.37</v>
      </c>
      <c r="E27" s="9">
        <f>'Charles Town'!E26+Greenbrier!E26</f>
        <v>85899.510000000009</v>
      </c>
      <c r="F27" s="9">
        <f>'Charles Town'!F26+Greenbrier!F26</f>
        <v>12884.92</v>
      </c>
      <c r="G27" s="9">
        <f>'Charles Town'!G26+Greenbrier!G26</f>
        <v>73014.59</v>
      </c>
      <c r="H27" s="9">
        <f>'Charles Town'!H26+Greenbrier!H26</f>
        <v>730.15</v>
      </c>
      <c r="I27" s="9">
        <f>'Charles Town'!I26+Greenbrier!I26</f>
        <v>72284.44</v>
      </c>
    </row>
    <row r="28" spans="1:9" ht="15" customHeight="1" x14ac:dyDescent="0.25">
      <c r="A28" s="8">
        <f t="shared" si="0"/>
        <v>44170</v>
      </c>
      <c r="B28" s="9">
        <f>'Charles Town'!B27+Greenbrier!B27</f>
        <v>20002345.759999998</v>
      </c>
      <c r="C28" s="9">
        <f>'Charles Town'!C27+Greenbrier!C27</f>
        <v>19331400.079999998</v>
      </c>
      <c r="D28" s="9">
        <f>'Charles Town'!D27+Greenbrier!D27</f>
        <v>670643.88</v>
      </c>
      <c r="E28" s="9">
        <f>'Charles Town'!E27+Greenbrier!E27</f>
        <v>100596.57999999999</v>
      </c>
      <c r="F28" s="9">
        <f>'Charles Town'!F27+Greenbrier!F27</f>
        <v>15089.48</v>
      </c>
      <c r="G28" s="9">
        <f>'Charles Town'!G27+Greenbrier!G27</f>
        <v>85507.099999999991</v>
      </c>
      <c r="H28" s="9">
        <f>'Charles Town'!H27+Greenbrier!H27</f>
        <v>855.06999999999994</v>
      </c>
      <c r="I28" s="9">
        <f>'Charles Town'!I27+Greenbrier!I27</f>
        <v>84652.03</v>
      </c>
    </row>
    <row r="29" spans="1:9" ht="15" customHeight="1" x14ac:dyDescent="0.25">
      <c r="A29" s="8">
        <f t="shared" si="0"/>
        <v>44177</v>
      </c>
      <c r="B29" s="9">
        <f>'Charles Town'!B28+Greenbrier!B28</f>
        <v>20808173.189999998</v>
      </c>
      <c r="C29" s="9">
        <f>'Charles Town'!C28+Greenbrier!C28</f>
        <v>20364067.939999998</v>
      </c>
      <c r="D29" s="9">
        <f>'Charles Town'!D28+Greenbrier!D28</f>
        <v>444739.02</v>
      </c>
      <c r="E29" s="9">
        <f>'Charles Town'!E28+Greenbrier!E28</f>
        <v>66710.850000000006</v>
      </c>
      <c r="F29" s="9">
        <f>'Charles Town'!F28+Greenbrier!F28</f>
        <v>10006.630000000001</v>
      </c>
      <c r="G29" s="9">
        <f>'Charles Town'!G28+Greenbrier!G28</f>
        <v>56704.22</v>
      </c>
      <c r="H29" s="9">
        <f>'Charles Town'!H28+Greenbrier!H28</f>
        <v>567.04</v>
      </c>
      <c r="I29" s="9">
        <f>'Charles Town'!I28+Greenbrier!I28</f>
        <v>56137.180000000008</v>
      </c>
    </row>
    <row r="30" spans="1:9" ht="15" customHeight="1" x14ac:dyDescent="0.25">
      <c r="A30" s="8">
        <f t="shared" si="0"/>
        <v>44184</v>
      </c>
      <c r="B30" s="9">
        <f>'Charles Town'!B29+Greenbrier!B29</f>
        <v>21132512.439999998</v>
      </c>
      <c r="C30" s="9">
        <f>'Charles Town'!C29+Greenbrier!C29</f>
        <v>20407748.210000001</v>
      </c>
      <c r="D30" s="9">
        <f>'Charles Town'!D29+Greenbrier!D29</f>
        <v>724460.32000000007</v>
      </c>
      <c r="E30" s="9">
        <f>'Charles Town'!E29+Greenbrier!E29</f>
        <v>108669.05</v>
      </c>
      <c r="F30" s="9">
        <f>'Charles Town'!F29+Greenbrier!F29</f>
        <v>16300.36</v>
      </c>
      <c r="G30" s="9">
        <f>'Charles Town'!G29+Greenbrier!G29</f>
        <v>92368.69</v>
      </c>
      <c r="H30" s="9">
        <f>'Charles Town'!H29+Greenbrier!H29</f>
        <v>923.68000000000006</v>
      </c>
      <c r="I30" s="9">
        <f>'Charles Town'!I29+Greenbrier!I29</f>
        <v>91445.010000000009</v>
      </c>
    </row>
    <row r="31" spans="1:9" ht="15" customHeight="1" x14ac:dyDescent="0.25">
      <c r="A31" s="8">
        <f t="shared" si="0"/>
        <v>44191</v>
      </c>
      <c r="B31" s="9">
        <f>'Charles Town'!B30+Greenbrier!B30</f>
        <v>24801642.91</v>
      </c>
      <c r="C31" s="9">
        <f>'Charles Town'!C30+Greenbrier!C30</f>
        <v>24101507.469999999</v>
      </c>
      <c r="D31" s="9">
        <f>'Charles Town'!D30+Greenbrier!D30</f>
        <v>700277.9</v>
      </c>
      <c r="E31" s="9">
        <f>'Charles Town'!E30+Greenbrier!E30</f>
        <v>105041.68</v>
      </c>
      <c r="F31" s="9">
        <f>'Charles Town'!F30+Greenbrier!F30</f>
        <v>15756.25</v>
      </c>
      <c r="G31" s="9">
        <f>'Charles Town'!G30+Greenbrier!G30</f>
        <v>89285.43</v>
      </c>
      <c r="H31" s="9">
        <f>'Charles Town'!H30+Greenbrier!H30</f>
        <v>892.86</v>
      </c>
      <c r="I31" s="9">
        <f>'Charles Town'!I30+Greenbrier!I30</f>
        <v>88392.57</v>
      </c>
    </row>
    <row r="32" spans="1:9" ht="15" customHeight="1" x14ac:dyDescent="0.25">
      <c r="A32" s="8">
        <f t="shared" si="0"/>
        <v>44198</v>
      </c>
      <c r="B32" s="9">
        <f>'Charles Town'!B31+Greenbrier!B31</f>
        <v>22304722.609999999</v>
      </c>
      <c r="C32" s="9">
        <f>'Charles Town'!C31+Greenbrier!C31</f>
        <v>21714234.080000002</v>
      </c>
      <c r="D32" s="9">
        <f>'Charles Town'!D31+Greenbrier!D31</f>
        <v>590513.73</v>
      </c>
      <c r="E32" s="9">
        <f>'Charles Town'!E31+Greenbrier!E31</f>
        <v>88577.06</v>
      </c>
      <c r="F32" s="9">
        <f>'Charles Town'!F31+Greenbrier!F31</f>
        <v>13286.56</v>
      </c>
      <c r="G32" s="9">
        <f>'Charles Town'!G31+Greenbrier!G31</f>
        <v>75290.5</v>
      </c>
      <c r="H32" s="9">
        <f>'Charles Town'!H31+Greenbrier!H31</f>
        <v>752.91000000000008</v>
      </c>
      <c r="I32" s="9">
        <f>'Charles Town'!I31+Greenbrier!I31</f>
        <v>74537.59</v>
      </c>
    </row>
    <row r="33" spans="1:9" ht="15" customHeight="1" x14ac:dyDescent="0.25">
      <c r="A33" s="8">
        <f t="shared" si="0"/>
        <v>44205</v>
      </c>
      <c r="B33" s="9">
        <f>'Charles Town'!B32+Greenbrier!B32</f>
        <v>24555512.98</v>
      </c>
      <c r="C33" s="9">
        <f>'Charles Town'!C32+Greenbrier!C32</f>
        <v>23934997.039999999</v>
      </c>
      <c r="D33" s="9">
        <f>'Charles Town'!D32+Greenbrier!D32</f>
        <v>620135.38</v>
      </c>
      <c r="E33" s="9">
        <f>'Charles Town'!E32+Greenbrier!E32</f>
        <v>93020.31</v>
      </c>
      <c r="F33" s="9">
        <f>'Charles Town'!F32+Greenbrier!F32</f>
        <v>13953.05</v>
      </c>
      <c r="G33" s="9">
        <f>'Charles Town'!G32+Greenbrier!G32</f>
        <v>79067.260000000009</v>
      </c>
      <c r="H33" s="9">
        <f>'Charles Town'!H32+Greenbrier!H32</f>
        <v>790.68000000000006</v>
      </c>
      <c r="I33" s="9">
        <f>'Charles Town'!I32+Greenbrier!I32</f>
        <v>78276.58</v>
      </c>
    </row>
    <row r="34" spans="1:9" ht="15" customHeight="1" x14ac:dyDescent="0.25">
      <c r="A34" s="8">
        <f t="shared" si="0"/>
        <v>44212</v>
      </c>
      <c r="B34" s="9">
        <f>'Charles Town'!B33+Greenbrier!B33</f>
        <v>22937117.02</v>
      </c>
      <c r="C34" s="9">
        <f>'Charles Town'!C33+Greenbrier!C33</f>
        <v>22107771.309999999</v>
      </c>
      <c r="D34" s="9">
        <f>'Charles Town'!D33+Greenbrier!D33</f>
        <v>833445.83000000007</v>
      </c>
      <c r="E34" s="9">
        <f>'Charles Town'!E33+Greenbrier!E33</f>
        <v>125016.88</v>
      </c>
      <c r="F34" s="9">
        <f>'Charles Town'!F33+Greenbrier!F33</f>
        <v>18752.53</v>
      </c>
      <c r="G34" s="9">
        <f>'Charles Town'!G33+Greenbrier!G33</f>
        <v>106264.35</v>
      </c>
      <c r="H34" s="9">
        <f>'Charles Town'!H33+Greenbrier!H33</f>
        <v>1062.6500000000001</v>
      </c>
      <c r="I34" s="9">
        <f>'Charles Town'!I33+Greenbrier!I33</f>
        <v>105201.69999999998</v>
      </c>
    </row>
    <row r="35" spans="1:9" ht="15" customHeight="1" x14ac:dyDescent="0.25">
      <c r="A35" s="8">
        <f t="shared" si="0"/>
        <v>44219</v>
      </c>
      <c r="B35" s="9">
        <f>'Charles Town'!B34+Greenbrier!B34</f>
        <v>25076764.57</v>
      </c>
      <c r="C35" s="9">
        <f>'Charles Town'!C34+Greenbrier!C34</f>
        <v>24789335.559999999</v>
      </c>
      <c r="D35" s="9">
        <f>'Charles Town'!D34+Greenbrier!D34</f>
        <v>588469.25</v>
      </c>
      <c r="E35" s="9">
        <f>'Charles Town'!E34+Greenbrier!E34</f>
        <v>88270.39</v>
      </c>
      <c r="F35" s="9">
        <f>'Charles Town'!F34+Greenbrier!F34</f>
        <v>13240.560000000001</v>
      </c>
      <c r="G35" s="9">
        <f>'Charles Town'!G34+Greenbrier!G34</f>
        <v>75029.83</v>
      </c>
      <c r="H35" s="9">
        <f>'Charles Town'!H34+Greenbrier!H34</f>
        <v>750.29</v>
      </c>
      <c r="I35" s="9">
        <f>'Charles Town'!I34+Greenbrier!I34</f>
        <v>74279.540000000008</v>
      </c>
    </row>
    <row r="36" spans="1:9" ht="15" customHeight="1" x14ac:dyDescent="0.25">
      <c r="A36" s="8">
        <f t="shared" si="0"/>
        <v>44226</v>
      </c>
      <c r="B36" s="9">
        <f>'Charles Town'!B35+Greenbrier!B35</f>
        <v>26536696.810000002</v>
      </c>
      <c r="C36" s="9">
        <f>'Charles Town'!C35+Greenbrier!C35</f>
        <v>25782974.34</v>
      </c>
      <c r="D36" s="9">
        <f>'Charles Town'!D35+Greenbrier!D35</f>
        <v>753722.47</v>
      </c>
      <c r="E36" s="9">
        <f>'Charles Town'!E35+Greenbrier!E35</f>
        <v>113058.37</v>
      </c>
      <c r="F36" s="9">
        <f>'Charles Town'!F35+Greenbrier!F35</f>
        <v>16958.759999999998</v>
      </c>
      <c r="G36" s="9">
        <f>'Charles Town'!G35+Greenbrier!G35</f>
        <v>96099.61</v>
      </c>
      <c r="H36" s="9">
        <f>'Charles Town'!H35+Greenbrier!H35</f>
        <v>961</v>
      </c>
      <c r="I36" s="9">
        <f>'Charles Town'!I35+Greenbrier!I35</f>
        <v>95138.61</v>
      </c>
    </row>
    <row r="37" spans="1:9" ht="15" customHeight="1" x14ac:dyDescent="0.25">
      <c r="A37" s="8">
        <f t="shared" si="0"/>
        <v>44233</v>
      </c>
      <c r="B37" s="9">
        <f>'Charles Town'!B36+Greenbrier!B36</f>
        <v>27685846.43</v>
      </c>
      <c r="C37" s="9">
        <f>'Charles Town'!C36+Greenbrier!C36</f>
        <v>27121876.510000002</v>
      </c>
      <c r="D37" s="9">
        <f>'Charles Town'!D36+Greenbrier!D36</f>
        <v>563963.98</v>
      </c>
      <c r="E37" s="9">
        <f>'Charles Town'!E36+Greenbrier!E36</f>
        <v>84594.6</v>
      </c>
      <c r="F37" s="9">
        <f>'Charles Town'!F36+Greenbrier!F36</f>
        <v>12689.189999999999</v>
      </c>
      <c r="G37" s="9">
        <f>'Charles Town'!G36+Greenbrier!G36</f>
        <v>71905.41</v>
      </c>
      <c r="H37" s="9">
        <f>'Charles Town'!H36+Greenbrier!H36</f>
        <v>719.05</v>
      </c>
      <c r="I37" s="9">
        <f>'Charles Town'!I36+Greenbrier!I36</f>
        <v>71186.359999999986</v>
      </c>
    </row>
    <row r="38" spans="1:9" ht="15" customHeight="1" x14ac:dyDescent="0.25">
      <c r="A38" s="8">
        <f t="shared" si="0"/>
        <v>44240</v>
      </c>
      <c r="B38" s="9">
        <f>'Charles Town'!B37+Greenbrier!B37</f>
        <v>39391301.600000001</v>
      </c>
      <c r="C38" s="9">
        <f>'Charles Town'!C37+Greenbrier!C37</f>
        <v>38304327.689999998</v>
      </c>
      <c r="D38" s="9">
        <f>'Charles Town'!D37+Greenbrier!D37</f>
        <v>1087136.49</v>
      </c>
      <c r="E38" s="9">
        <f>'Charles Town'!E37+Greenbrier!E37</f>
        <v>163070.48000000001</v>
      </c>
      <c r="F38" s="9">
        <f>'Charles Town'!F37+Greenbrier!F37</f>
        <v>24460.57</v>
      </c>
      <c r="G38" s="9">
        <f>'Charles Town'!G37+Greenbrier!G37</f>
        <v>138609.91</v>
      </c>
      <c r="H38" s="9">
        <f>'Charles Town'!H37+Greenbrier!H37</f>
        <v>1386.1</v>
      </c>
      <c r="I38" s="9">
        <f>'Charles Town'!I37+Greenbrier!I37</f>
        <v>137223.81</v>
      </c>
    </row>
    <row r="39" spans="1:9" ht="15" customHeight="1" x14ac:dyDescent="0.25">
      <c r="A39" s="8">
        <f t="shared" si="0"/>
        <v>44247</v>
      </c>
      <c r="B39" s="9">
        <f>'Charles Town'!B38+Greenbrier!B38</f>
        <v>27667861.329999998</v>
      </c>
      <c r="C39" s="9">
        <f>'Charles Town'!C38+Greenbrier!C38</f>
        <v>26748684.75</v>
      </c>
      <c r="D39" s="9">
        <f>'Charles Town'!D38+Greenbrier!D38</f>
        <v>919176.58000000007</v>
      </c>
      <c r="E39" s="9">
        <f>'Charles Town'!E38+Greenbrier!E38</f>
        <v>137876.48000000001</v>
      </c>
      <c r="F39" s="9">
        <f>'Charles Town'!F38+Greenbrier!F38</f>
        <v>20681.47</v>
      </c>
      <c r="G39" s="9">
        <f>'Charles Town'!G38+Greenbrier!G38</f>
        <v>117195.01000000001</v>
      </c>
      <c r="H39" s="9">
        <f>'Charles Town'!H38+Greenbrier!H38</f>
        <v>1171.95</v>
      </c>
      <c r="I39" s="9">
        <f>'Charles Town'!I38+Greenbrier!I38</f>
        <v>116023.06</v>
      </c>
    </row>
    <row r="40" spans="1:9" ht="15" customHeight="1" x14ac:dyDescent="0.25">
      <c r="A40" s="8">
        <f t="shared" si="0"/>
        <v>44254</v>
      </c>
      <c r="B40" s="9">
        <f>'Charles Town'!B39+Greenbrier!B39</f>
        <v>22259084.920000002</v>
      </c>
      <c r="C40" s="9">
        <f>'Charles Town'!C39+Greenbrier!C39</f>
        <v>24641877.969999999</v>
      </c>
      <c r="D40" s="9">
        <f>'Charles Town'!D39+Greenbrier!D39</f>
        <v>878084.19</v>
      </c>
      <c r="E40" s="9">
        <f>'Charles Town'!E39+Greenbrier!E39</f>
        <v>131712.62</v>
      </c>
      <c r="F40" s="9">
        <f>'Charles Town'!F39+Greenbrier!F39</f>
        <v>19756.89</v>
      </c>
      <c r="G40" s="9">
        <f>'Charles Town'!G39+Greenbrier!G39</f>
        <v>111955.73000000001</v>
      </c>
      <c r="H40" s="9">
        <f>'Charles Town'!H39+Greenbrier!H39</f>
        <v>1119.55</v>
      </c>
      <c r="I40" s="9">
        <f>'Charles Town'!I39+Greenbrier!I39</f>
        <v>110836.18000000001</v>
      </c>
    </row>
    <row r="41" spans="1:9" ht="15" customHeight="1" x14ac:dyDescent="0.25">
      <c r="A41" s="8">
        <f t="shared" si="0"/>
        <v>44261</v>
      </c>
      <c r="B41" s="9">
        <f>'Charles Town'!B40+Greenbrier!B40</f>
        <v>27815668.140000001</v>
      </c>
      <c r="C41" s="9">
        <f>'Charles Town'!C40+Greenbrier!C40</f>
        <v>26940573.620000001</v>
      </c>
      <c r="D41" s="9">
        <f>'Charles Town'!D40+Greenbrier!D40</f>
        <v>876718.81</v>
      </c>
      <c r="E41" s="9">
        <f>'Charles Town'!E40+Greenbrier!E40</f>
        <v>131507.82</v>
      </c>
      <c r="F41" s="9">
        <f>'Charles Town'!F40+Greenbrier!F40</f>
        <v>19726.169999999998</v>
      </c>
      <c r="G41" s="9">
        <f>'Charles Town'!G40+Greenbrier!G40</f>
        <v>111781.65</v>
      </c>
      <c r="H41" s="9">
        <f>'Charles Town'!H40+Greenbrier!H40</f>
        <v>1117.8200000000002</v>
      </c>
      <c r="I41" s="9">
        <f>'Charles Town'!I40+Greenbrier!I40</f>
        <v>110663.82999999999</v>
      </c>
    </row>
    <row r="42" spans="1:9" ht="15" customHeight="1" x14ac:dyDescent="0.25">
      <c r="A42" s="8">
        <f t="shared" si="0"/>
        <v>44268</v>
      </c>
      <c r="B42" s="9">
        <f>'Charles Town'!B41+Greenbrier!B41</f>
        <v>30984369.460000001</v>
      </c>
      <c r="C42" s="9">
        <f>'Charles Town'!C41+Greenbrier!C41</f>
        <v>30149980.859999999</v>
      </c>
      <c r="D42" s="9">
        <f>'Charles Town'!D41+Greenbrier!D41</f>
        <v>834564.40999999992</v>
      </c>
      <c r="E42" s="9">
        <f>'Charles Town'!E41+Greenbrier!E41</f>
        <v>125184.67</v>
      </c>
      <c r="F42" s="9">
        <f>'Charles Town'!F41+Greenbrier!F41</f>
        <v>18777.7</v>
      </c>
      <c r="G42" s="9">
        <f>'Charles Town'!G41+Greenbrier!G41</f>
        <v>106406.97</v>
      </c>
      <c r="H42" s="9">
        <f>'Charles Town'!H41+Greenbrier!H41</f>
        <v>1064.0700000000002</v>
      </c>
      <c r="I42" s="9">
        <f>'Charles Town'!I41+Greenbrier!I41</f>
        <v>105342.9</v>
      </c>
    </row>
    <row r="43" spans="1:9" ht="15" customHeight="1" x14ac:dyDescent="0.25">
      <c r="A43" s="8">
        <f t="shared" si="0"/>
        <v>44275</v>
      </c>
      <c r="B43" s="9">
        <f>'Charles Town'!B42+Greenbrier!B42</f>
        <v>38755185.280000001</v>
      </c>
      <c r="C43" s="9">
        <f>'Charles Town'!C42+Greenbrier!C42</f>
        <v>37543549.969999999</v>
      </c>
      <c r="D43" s="9">
        <f>'Charles Town'!D42+Greenbrier!D42</f>
        <v>1211794.06</v>
      </c>
      <c r="E43" s="9">
        <f>'Charles Town'!E42+Greenbrier!E42</f>
        <v>181769.11</v>
      </c>
      <c r="F43" s="9">
        <f>'Charles Town'!F42+Greenbrier!F42</f>
        <v>27265.37</v>
      </c>
      <c r="G43" s="9">
        <f>'Charles Town'!G42+Greenbrier!G42</f>
        <v>154503.74</v>
      </c>
      <c r="H43" s="9">
        <f>'Charles Town'!H42+Greenbrier!H42</f>
        <v>1545.04</v>
      </c>
      <c r="I43" s="9">
        <f>'Charles Town'!I42+Greenbrier!I42</f>
        <v>152958.69999999998</v>
      </c>
    </row>
    <row r="44" spans="1:9" ht="15" customHeight="1" x14ac:dyDescent="0.25">
      <c r="A44" s="8">
        <f t="shared" si="0"/>
        <v>44282</v>
      </c>
      <c r="B44" s="9">
        <f>'Charles Town'!B43+Greenbrier!B43</f>
        <v>25883521.030000001</v>
      </c>
      <c r="C44" s="9">
        <f>'Charles Town'!C43+Greenbrier!C43</f>
        <v>24859617.93</v>
      </c>
      <c r="D44" s="9">
        <f>'Charles Town'!D43+Greenbrier!D43</f>
        <v>1023991.1299999999</v>
      </c>
      <c r="E44" s="9">
        <f>'Charles Town'!E43+Greenbrier!E43</f>
        <v>153598.66999999998</v>
      </c>
      <c r="F44" s="9">
        <f>'Charles Town'!F43+Greenbrier!F43</f>
        <v>23039.809999999998</v>
      </c>
      <c r="G44" s="9">
        <f>'Charles Town'!G43+Greenbrier!G43</f>
        <v>130558.85999999999</v>
      </c>
      <c r="H44" s="9">
        <f>'Charles Town'!H43+Greenbrier!H43</f>
        <v>1305.5900000000001</v>
      </c>
      <c r="I44" s="9">
        <f>'Charles Town'!I43+Greenbrier!I43</f>
        <v>129253.26999999999</v>
      </c>
    </row>
    <row r="45" spans="1:9" ht="15" customHeight="1" x14ac:dyDescent="0.25">
      <c r="A45" s="8">
        <f t="shared" si="0"/>
        <v>44289</v>
      </c>
      <c r="B45" s="9">
        <f>'Charles Town'!B44+Greenbrier!B44</f>
        <v>29109341.810000002</v>
      </c>
      <c r="C45" s="9">
        <f>'Charles Town'!C44+Greenbrier!C44</f>
        <v>28061037.52</v>
      </c>
      <c r="D45" s="9">
        <f>'Charles Town'!D44+Greenbrier!D44</f>
        <v>1048735.2999999998</v>
      </c>
      <c r="E45" s="9">
        <f>'Charles Town'!E44+Greenbrier!E44</f>
        <v>157310.28999999998</v>
      </c>
      <c r="F45" s="9">
        <f>'Charles Town'!F44+Greenbrier!F44</f>
        <v>23596.54</v>
      </c>
      <c r="G45" s="9">
        <f>'Charles Town'!G44+Greenbrier!G44</f>
        <v>133713.75</v>
      </c>
      <c r="H45" s="9">
        <f>'Charles Town'!H44+Greenbrier!H44</f>
        <v>1337.1399999999999</v>
      </c>
      <c r="I45" s="9">
        <f>'Charles Town'!I44+Greenbrier!I44</f>
        <v>132376.60999999999</v>
      </c>
    </row>
    <row r="46" spans="1:9" ht="15" customHeight="1" x14ac:dyDescent="0.25">
      <c r="A46" s="8">
        <f t="shared" si="0"/>
        <v>44296</v>
      </c>
      <c r="B46" s="9">
        <f>'Charles Town'!B45+Greenbrier!B45</f>
        <v>27776980.869999997</v>
      </c>
      <c r="C46" s="9">
        <f>'Charles Town'!C45+Greenbrier!C45</f>
        <v>26922833.880000003</v>
      </c>
      <c r="D46" s="9">
        <f>'Charles Town'!D45+Greenbrier!D45</f>
        <v>854069.44</v>
      </c>
      <c r="E46" s="9">
        <f>'Charles Town'!E45+Greenbrier!E45</f>
        <v>128110.42</v>
      </c>
      <c r="F46" s="9">
        <f>'Charles Town'!F45+Greenbrier!F45</f>
        <v>19216.57</v>
      </c>
      <c r="G46" s="9">
        <f>'Charles Town'!G45+Greenbrier!G45</f>
        <v>108893.85</v>
      </c>
      <c r="H46" s="9">
        <f>'Charles Town'!H45+Greenbrier!H45</f>
        <v>1088.94</v>
      </c>
      <c r="I46" s="9">
        <f>'Charles Town'!I45+Greenbrier!I45</f>
        <v>107804.91</v>
      </c>
    </row>
    <row r="47" spans="1:9" ht="15" customHeight="1" x14ac:dyDescent="0.25">
      <c r="A47" s="8">
        <f t="shared" si="0"/>
        <v>44303</v>
      </c>
      <c r="B47" s="9">
        <f>'Charles Town'!B46+Greenbrier!B46+Mountaineer!B46</f>
        <v>28384121.020000003</v>
      </c>
      <c r="C47" s="9">
        <f>'Charles Town'!C46+Greenbrier!C46+Mountaineer!C46</f>
        <v>27574560.48</v>
      </c>
      <c r="D47" s="9">
        <f>'Charles Town'!D46+Greenbrier!D46+Mountaineer!D46</f>
        <v>809728.22</v>
      </c>
      <c r="E47" s="9">
        <f>'Charles Town'!E46+Greenbrier!E46+Mountaineer!E46</f>
        <v>121459.24000000002</v>
      </c>
      <c r="F47" s="9">
        <f>'Charles Town'!F46+Greenbrier!F46+Mountaineer!F46</f>
        <v>18218.890000000003</v>
      </c>
      <c r="G47" s="9">
        <f>'Charles Town'!G46+Greenbrier!G46+Mountaineer!G46</f>
        <v>103240.35</v>
      </c>
      <c r="H47" s="9">
        <f>'Charles Town'!H46+Greenbrier!H46+Mountaineer!H46</f>
        <v>1032.4100000000001</v>
      </c>
      <c r="I47" s="9">
        <f>'Charles Town'!I46+Greenbrier!I46+Mountaineer!I46</f>
        <v>102207.94</v>
      </c>
    </row>
    <row r="48" spans="1:9" ht="15" customHeight="1" x14ac:dyDescent="0.25">
      <c r="A48" s="8">
        <f t="shared" si="0"/>
        <v>44310</v>
      </c>
      <c r="B48" s="9">
        <f>'Charles Town'!B47+Greenbrier!B47+Mountaineer!B47</f>
        <v>29514915.91</v>
      </c>
      <c r="C48" s="9">
        <f>'Charles Town'!C47+Greenbrier!C47+Mountaineer!C47</f>
        <v>28434676.009999998</v>
      </c>
      <c r="D48" s="9">
        <f>'Charles Town'!D47+Greenbrier!D47+Mountaineer!D47</f>
        <v>1079895.3799999999</v>
      </c>
      <c r="E48" s="9">
        <f>'Charles Town'!E47+Greenbrier!E47+Mountaineer!E47</f>
        <v>161984.30000000002</v>
      </c>
      <c r="F48" s="9">
        <f>'Charles Town'!F47+Greenbrier!F47+Mountaineer!F47</f>
        <v>24297.640000000003</v>
      </c>
      <c r="G48" s="9">
        <f>'Charles Town'!G47+Greenbrier!G47+Mountaineer!G47</f>
        <v>137686.66</v>
      </c>
      <c r="H48" s="9">
        <f>'Charles Town'!H47+Greenbrier!H47+Mountaineer!H47</f>
        <v>1376.8700000000001</v>
      </c>
      <c r="I48" s="9">
        <f>'Charles Town'!I47+Greenbrier!I47+Mountaineer!I47</f>
        <v>136309.79</v>
      </c>
    </row>
    <row r="49" spans="1:9" ht="15" customHeight="1" x14ac:dyDescent="0.25">
      <c r="A49" s="8">
        <f t="shared" si="0"/>
        <v>44317</v>
      </c>
      <c r="B49" s="9">
        <f>'Charles Town'!B48+Greenbrier!B48+Mountaineer!B48</f>
        <v>32716529.949999999</v>
      </c>
      <c r="C49" s="9">
        <f>'Charles Town'!C48+Greenbrier!C48+Mountaineer!C48</f>
        <v>31679826.189999998</v>
      </c>
      <c r="D49" s="9">
        <f>'Charles Town'!D48+Greenbrier!D48+Mountaineer!D48</f>
        <v>1036811.4099999999</v>
      </c>
      <c r="E49" s="9">
        <f>'Charles Town'!E48+Greenbrier!E48+Mountaineer!E48</f>
        <v>155521.71</v>
      </c>
      <c r="F49" s="9">
        <f>'Charles Town'!F48+Greenbrier!F48+Mountaineer!F48</f>
        <v>23328.26</v>
      </c>
      <c r="G49" s="9">
        <f>'Charles Town'!G48+Greenbrier!G48+Mountaineer!G48</f>
        <v>132193.45000000001</v>
      </c>
      <c r="H49" s="9">
        <f>'Charles Town'!H48+Greenbrier!H48+Mountaineer!H48</f>
        <v>1321.9399999999998</v>
      </c>
      <c r="I49" s="9">
        <f>'Charles Town'!I48+Greenbrier!I48+Mountaineer!I48</f>
        <v>130871.51000000001</v>
      </c>
    </row>
    <row r="50" spans="1:9" ht="15" customHeight="1" x14ac:dyDescent="0.25">
      <c r="A50" s="8">
        <f t="shared" si="0"/>
        <v>44324</v>
      </c>
      <c r="B50" s="9">
        <f>'Charles Town'!B49+Greenbrier!B49+Mountaineer!B49</f>
        <v>37022898.089999996</v>
      </c>
      <c r="C50" s="9">
        <f>'Charles Town'!C49+Greenbrier!C49+Mountaineer!C49</f>
        <v>36690376.890000001</v>
      </c>
      <c r="D50" s="9">
        <f>'Charles Town'!D49+Greenbrier!D49+Mountaineer!D49</f>
        <v>545521.19999999995</v>
      </c>
      <c r="E50" s="9">
        <f>'Charles Town'!E49+Greenbrier!E49+Mountaineer!E49</f>
        <v>81828.179999999993</v>
      </c>
      <c r="F50" s="9">
        <f>'Charles Town'!F49+Greenbrier!F49+Mountaineer!F49</f>
        <v>12274.220000000001</v>
      </c>
      <c r="G50" s="9">
        <f>'Charles Town'!G49+Greenbrier!G49+Mountaineer!G49</f>
        <v>69553.959999999992</v>
      </c>
      <c r="H50" s="9">
        <f>'Charles Town'!H49+Greenbrier!H49+Mountaineer!H49</f>
        <v>695.54</v>
      </c>
      <c r="I50" s="9">
        <f>'Charles Town'!I49+Greenbrier!I49+Mountaineer!I49</f>
        <v>68858.42</v>
      </c>
    </row>
    <row r="51" spans="1:9" ht="15" customHeight="1" x14ac:dyDescent="0.25">
      <c r="A51" s="8">
        <f t="shared" si="0"/>
        <v>44331</v>
      </c>
      <c r="B51" s="9">
        <f>'Charles Town'!B50+Greenbrier!B50+Mountaineer!B50</f>
        <v>33108912.709999997</v>
      </c>
      <c r="C51" s="9">
        <f>'Charles Town'!C50+Greenbrier!C50+Mountaineer!C50</f>
        <v>31569656.550000001</v>
      </c>
      <c r="D51" s="9">
        <f>'Charles Town'!D50+Greenbrier!D50+Mountaineer!D50</f>
        <v>1539256.16</v>
      </c>
      <c r="E51" s="9">
        <f>'Charles Town'!E50+Greenbrier!E50+Mountaineer!E50</f>
        <v>230888.41999999998</v>
      </c>
      <c r="F51" s="9">
        <f>'Charles Town'!F50+Greenbrier!F50+Mountaineer!F50</f>
        <v>34633.26</v>
      </c>
      <c r="G51" s="9">
        <f>'Charles Town'!G50+Greenbrier!G50+Mountaineer!G50</f>
        <v>196255.16</v>
      </c>
      <c r="H51" s="9">
        <f>'Charles Town'!H50+Greenbrier!H50+Mountaineer!H50</f>
        <v>1962.56</v>
      </c>
      <c r="I51" s="9">
        <f>'Charles Town'!I50+Greenbrier!I50+Mountaineer!I50</f>
        <v>194292.59999999995</v>
      </c>
    </row>
    <row r="52" spans="1:9" ht="15" customHeight="1" x14ac:dyDescent="0.25">
      <c r="A52" s="8">
        <f t="shared" si="0"/>
        <v>44338</v>
      </c>
      <c r="B52" s="9">
        <f>'Charles Town'!B51+Greenbrier!B51+Mountaineer!B51</f>
        <v>32602102.379999999</v>
      </c>
      <c r="C52" s="9">
        <f>'Charles Town'!C51+Greenbrier!C51+Mountaineer!C51</f>
        <v>31547110.619999997</v>
      </c>
      <c r="D52" s="9">
        <f>'Charles Town'!D51+Greenbrier!D51+Mountaineer!D51</f>
        <v>1054991.76</v>
      </c>
      <c r="E52" s="9">
        <f>'Charles Town'!E51+Greenbrier!E51+Mountaineer!E51</f>
        <v>158248.76999999999</v>
      </c>
      <c r="F52" s="9">
        <f>'Charles Town'!F51+Greenbrier!F51+Mountaineer!F51</f>
        <v>23737.32</v>
      </c>
      <c r="G52" s="9">
        <f>'Charles Town'!G51+Greenbrier!G51+Mountaineer!G51</f>
        <v>134511.45000000001</v>
      </c>
      <c r="H52" s="9">
        <f>'Charles Town'!H51+Greenbrier!H51+Mountaineer!H51</f>
        <v>1345.11</v>
      </c>
      <c r="I52" s="9">
        <f>'Charles Town'!I51+Greenbrier!I51+Mountaineer!I51</f>
        <v>133166.34</v>
      </c>
    </row>
    <row r="53" spans="1:9" ht="15" customHeight="1" x14ac:dyDescent="0.25">
      <c r="A53" s="8">
        <f t="shared" si="0"/>
        <v>44345</v>
      </c>
      <c r="B53" s="9">
        <f>'Charles Town'!B52+Greenbrier!B52+Mountaineer!B52</f>
        <v>35452534.280000001</v>
      </c>
      <c r="C53" s="9">
        <f>'Charles Town'!C52+Greenbrier!C52+Mountaineer!C52</f>
        <v>34282466.339999996</v>
      </c>
      <c r="D53" s="9">
        <f>'Charles Town'!D52+Greenbrier!D52+Mountaineer!D52</f>
        <v>1170067.94</v>
      </c>
      <c r="E53" s="9">
        <f>'Charles Town'!E52+Greenbrier!E52+Mountaineer!E52</f>
        <v>175510.19</v>
      </c>
      <c r="F53" s="9">
        <f>'Charles Town'!F52+Greenbrier!F52+Mountaineer!F52</f>
        <v>26326.530000000002</v>
      </c>
      <c r="G53" s="9">
        <f>'Charles Town'!G52+Greenbrier!G52+Mountaineer!G52</f>
        <v>149183.65999999997</v>
      </c>
      <c r="H53" s="9">
        <f>'Charles Town'!H52+Greenbrier!H52+Mountaineer!H52</f>
        <v>1491.8300000000002</v>
      </c>
      <c r="I53" s="9">
        <f>'Charles Town'!I52+Greenbrier!I52+Mountaineer!I52</f>
        <v>147691.82999999999</v>
      </c>
    </row>
    <row r="54" spans="1:9" ht="15" customHeight="1" x14ac:dyDescent="0.25">
      <c r="A54" s="8">
        <f t="shared" si="0"/>
        <v>44352</v>
      </c>
      <c r="B54" s="9">
        <f>'Charles Town'!B53+Greenbrier!B53+Mountaineer!B53</f>
        <v>43995860.5</v>
      </c>
      <c r="C54" s="9">
        <f>'Charles Town'!C53+Greenbrier!C53+Mountaineer!C53</f>
        <v>43101703.280000001</v>
      </c>
      <c r="D54" s="9">
        <f>'Charles Town'!D53+Greenbrier!D53+Mountaineer!D53</f>
        <v>894157.22000000009</v>
      </c>
      <c r="E54" s="9">
        <f>'Charles Town'!E53+Greenbrier!E53+Mountaineer!E53</f>
        <v>134123.59</v>
      </c>
      <c r="F54" s="9">
        <f>'Charles Town'!F53+Greenbrier!F53+Mountaineer!F53</f>
        <v>20118.54</v>
      </c>
      <c r="G54" s="9">
        <f>'Charles Town'!G53+Greenbrier!G53+Mountaineer!G53</f>
        <v>114005.05000000002</v>
      </c>
      <c r="H54" s="9">
        <f>'Charles Town'!H53+Greenbrier!H53+Mountaineer!H53</f>
        <v>1140.05</v>
      </c>
      <c r="I54" s="9">
        <f>'Charles Town'!I53+Greenbrier!I53+Mountaineer!I53</f>
        <v>112865</v>
      </c>
    </row>
    <row r="55" spans="1:9" ht="15" customHeight="1" x14ac:dyDescent="0.25">
      <c r="A55" s="8">
        <f t="shared" si="0"/>
        <v>44359</v>
      </c>
      <c r="B55" s="9">
        <f>'Charles Town'!B54+Greenbrier!B54+Mountaineer!B54</f>
        <v>34007212.550000004</v>
      </c>
      <c r="C55" s="9">
        <f>'Charles Town'!C54+Greenbrier!C54+Mountaineer!C54</f>
        <v>32997207.210000001</v>
      </c>
      <c r="D55" s="9">
        <f>'Charles Town'!D54+Greenbrier!D54+Mountaineer!D54</f>
        <v>1010005.34</v>
      </c>
      <c r="E55" s="9">
        <f>'Charles Town'!E54+Greenbrier!E54+Mountaineer!E54</f>
        <v>151500.80000000002</v>
      </c>
      <c r="F55" s="9">
        <f>'Charles Town'!F54+Greenbrier!F54+Mountaineer!F54</f>
        <v>22725.119999999999</v>
      </c>
      <c r="G55" s="9">
        <f>'Charles Town'!G54+Greenbrier!G54+Mountaineer!G54</f>
        <v>128775.67999999999</v>
      </c>
      <c r="H55" s="9">
        <f>'Charles Town'!H54+Greenbrier!H54+Mountaineer!H54</f>
        <v>1287.76</v>
      </c>
      <c r="I55" s="9">
        <f>'Charles Town'!I54+Greenbrier!I54+Mountaineer!I54</f>
        <v>127487.92</v>
      </c>
    </row>
    <row r="56" spans="1:9" ht="15" customHeight="1" x14ac:dyDescent="0.25">
      <c r="A56" s="8">
        <f t="shared" si="0"/>
        <v>44366</v>
      </c>
      <c r="B56" s="9">
        <f>'Charles Town'!B55+Greenbrier!B55+Mountaineer!B55</f>
        <v>37812257.600000001</v>
      </c>
      <c r="C56" s="9">
        <f>'Charles Town'!C55+Greenbrier!C55+Mountaineer!C55</f>
        <v>36778763.759999998</v>
      </c>
      <c r="D56" s="9">
        <f>'Charles Town'!D55+Greenbrier!D55+Mountaineer!D55</f>
        <v>1033493.84</v>
      </c>
      <c r="E56" s="9">
        <f>'Charles Town'!E55+Greenbrier!E55+Mountaineer!E55</f>
        <v>155024.08000000002</v>
      </c>
      <c r="F56" s="9">
        <f>'Charles Town'!F55+Greenbrier!F55+Mountaineer!F55</f>
        <v>23253.609999999997</v>
      </c>
      <c r="G56" s="9">
        <f>'Charles Town'!G55+Greenbrier!G55+Mountaineer!G55</f>
        <v>131770.47</v>
      </c>
      <c r="H56" s="9">
        <f>'Charles Town'!H55+Greenbrier!H55+Mountaineer!H55</f>
        <v>1317.71</v>
      </c>
      <c r="I56" s="9">
        <f>'Charles Town'!I55+Greenbrier!I55+Mountaineer!I55</f>
        <v>130452.76</v>
      </c>
    </row>
    <row r="57" spans="1:9" ht="15" customHeight="1" x14ac:dyDescent="0.25">
      <c r="A57" s="8">
        <f t="shared" si="0"/>
        <v>44373</v>
      </c>
      <c r="B57" s="9">
        <f>'Charles Town'!B56+Greenbrier!B56+Mountaineer!B56</f>
        <v>37165021.480000004</v>
      </c>
      <c r="C57" s="9">
        <f>'Charles Town'!C56+Greenbrier!C56+Mountaineer!C56</f>
        <v>36191185.379999995</v>
      </c>
      <c r="D57" s="9">
        <f>'Charles Town'!D56+Greenbrier!D56+Mountaineer!D56</f>
        <v>973836.08000000007</v>
      </c>
      <c r="E57" s="9">
        <f>'Charles Town'!E56+Greenbrier!E56+Mountaineer!E56</f>
        <v>146075.42000000001</v>
      </c>
      <c r="F57" s="9">
        <f>'Charles Town'!F56+Greenbrier!F56+Mountaineer!F56</f>
        <v>21911.32</v>
      </c>
      <c r="G57" s="9">
        <f>'Charles Town'!G56+Greenbrier!G56+Mountaineer!G56</f>
        <v>124164.1</v>
      </c>
      <c r="H57" s="9">
        <f>'Charles Town'!H56+Greenbrier!H56+Mountaineer!H56</f>
        <v>1241.6400000000001</v>
      </c>
      <c r="I57" s="9">
        <f>'Charles Town'!I56+Greenbrier!I56+Mountaineer!I56</f>
        <v>122922.45999999999</v>
      </c>
    </row>
    <row r="58" spans="1:9" ht="15" customHeight="1" x14ac:dyDescent="0.25">
      <c r="A58" s="26" t="s">
        <v>18</v>
      </c>
      <c r="B58" s="9">
        <f>'Charles Town'!B57+Greenbrier!B57+Mountaineer!B57</f>
        <v>22237498.210000001</v>
      </c>
      <c r="C58" s="9">
        <f>'Charles Town'!C57+Greenbrier!C57+Mountaineer!C57</f>
        <v>21409042.940000001</v>
      </c>
      <c r="D58" s="9">
        <f>'Charles Town'!D57+Greenbrier!D57+Mountaineer!D57</f>
        <v>828455.17</v>
      </c>
      <c r="E58" s="9">
        <f>'Charles Town'!E57+Greenbrier!E57+Mountaineer!E57</f>
        <v>124268.28</v>
      </c>
      <c r="F58" s="9">
        <f>'Charles Town'!F57+Greenbrier!F57+Mountaineer!F57</f>
        <v>18640.25</v>
      </c>
      <c r="G58" s="9">
        <f>'Charles Town'!G57+Greenbrier!G57+Mountaineer!G57</f>
        <v>105628.03</v>
      </c>
      <c r="H58" s="9">
        <f>'Charles Town'!H57+Greenbrier!H57+Mountaineer!H57</f>
        <v>1056.28</v>
      </c>
      <c r="I58" s="9">
        <f>'Charles Town'!I57+Greenbrier!I57+Mountaineer!I57</f>
        <v>104571.74999999999</v>
      </c>
    </row>
    <row r="59" spans="1:9" x14ac:dyDescent="0.25">
      <c r="E59" s="11"/>
      <c r="F59" s="11"/>
      <c r="G59" s="11"/>
      <c r="H59" s="11"/>
    </row>
    <row r="60" spans="1:9" ht="15" customHeight="1" thickBot="1" x14ac:dyDescent="0.3">
      <c r="B60" s="12">
        <f t="shared" ref="B60:I60" si="1">SUM(B8:B59)</f>
        <v>1178174164.49</v>
      </c>
      <c r="C60" s="12">
        <f t="shared" si="1"/>
        <v>1150666482</v>
      </c>
      <c r="D60" s="12">
        <f t="shared" si="1"/>
        <v>33845750.620000005</v>
      </c>
      <c r="E60" s="12">
        <f t="shared" si="1"/>
        <v>5076862.62</v>
      </c>
      <c r="F60" s="12">
        <f t="shared" si="1"/>
        <v>761529.37</v>
      </c>
      <c r="G60" s="12">
        <f t="shared" si="1"/>
        <v>4315333.2500000019</v>
      </c>
      <c r="H60" s="12">
        <f t="shared" si="1"/>
        <v>43153.36</v>
      </c>
      <c r="I60" s="12">
        <f t="shared" si="1"/>
        <v>4272179.8899999997</v>
      </c>
    </row>
    <row r="61" spans="1:9" ht="15" customHeight="1" thickTop="1" x14ac:dyDescent="0.25"/>
    <row r="62" spans="1:9" ht="15" customHeight="1" x14ac:dyDescent="0.25">
      <c r="A62" s="13" t="s">
        <v>13</v>
      </c>
    </row>
    <row r="63" spans="1:9" ht="15" customHeight="1" x14ac:dyDescent="0.25">
      <c r="A63" s="13" t="s">
        <v>8</v>
      </c>
    </row>
    <row r="64" spans="1:9" ht="15" customHeight="1" x14ac:dyDescent="0.25">
      <c r="A64" s="13" t="s">
        <v>6</v>
      </c>
    </row>
    <row r="65" spans="1:1" ht="15" customHeight="1" x14ac:dyDescent="0.25">
      <c r="A65" s="13" t="s">
        <v>19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zoomScaleNormal="100" workbookViewId="0">
      <pane ySplit="3" topLeftCell="A31" activePane="bottomLeft" state="frozen"/>
      <selection sqref="A1:I1"/>
      <selection pane="bottomLeft" activeCell="A59" sqref="A59"/>
    </sheetView>
  </sheetViews>
  <sheetFormatPr defaultColWidth="10.7109375" defaultRowHeight="15" customHeight="1" x14ac:dyDescent="0.25"/>
  <cols>
    <col min="1" max="1" width="14.5703125" style="8" customWidth="1"/>
    <col min="2" max="3" width="16.28515625" style="1" bestFit="1" customWidth="1"/>
    <col min="4" max="5" width="15.7109375" style="1" customWidth="1"/>
    <col min="6" max="8" width="14.7109375" style="1" customWidth="1"/>
    <col min="9" max="9" width="15" style="1" customWidth="1"/>
    <col min="10" max="16384" width="10.7109375" style="1"/>
  </cols>
  <sheetData>
    <row r="1" spans="1:9" ht="15" customHeight="1" x14ac:dyDescent="0.25">
      <c r="A1" s="29" t="s">
        <v>17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5">
      <c r="A2" s="25"/>
      <c r="B2" s="25"/>
      <c r="C2" s="25"/>
      <c r="D2" s="25"/>
      <c r="E2" s="25"/>
      <c r="F2" s="25"/>
      <c r="G2" s="25"/>
      <c r="H2" s="25"/>
    </row>
    <row r="3" spans="1:9" s="7" customFormat="1" ht="25.5" x14ac:dyDescent="0.2">
      <c r="A3" s="4" t="s">
        <v>14</v>
      </c>
      <c r="B3" s="4" t="s">
        <v>1</v>
      </c>
      <c r="C3" s="5" t="s">
        <v>2</v>
      </c>
      <c r="D3" s="4" t="s">
        <v>12</v>
      </c>
      <c r="E3" s="4" t="s">
        <v>3</v>
      </c>
      <c r="F3" s="4" t="s">
        <v>7</v>
      </c>
      <c r="G3" s="4" t="s">
        <v>4</v>
      </c>
      <c r="H3" s="21" t="s">
        <v>9</v>
      </c>
      <c r="I3" s="4" t="s">
        <v>5</v>
      </c>
    </row>
    <row r="4" spans="1:9" s="7" customFormat="1" ht="12.75" x14ac:dyDescent="0.2">
      <c r="A4" s="3"/>
      <c r="B4" s="6"/>
      <c r="C4" s="19"/>
      <c r="D4" s="6"/>
      <c r="E4" s="6"/>
      <c r="F4" s="6"/>
      <c r="G4" s="6"/>
      <c r="H4" s="14"/>
      <c r="I4" s="6"/>
    </row>
    <row r="5" spans="1:9" ht="15" customHeight="1" x14ac:dyDescent="0.25">
      <c r="A5" s="31" t="s">
        <v>0</v>
      </c>
      <c r="B5" s="31"/>
      <c r="C5" s="31"/>
      <c r="D5" s="31"/>
      <c r="E5" s="31"/>
      <c r="F5" s="31"/>
      <c r="G5" s="31"/>
      <c r="H5" s="31"/>
      <c r="I5" s="31"/>
    </row>
    <row r="6" spans="1:9" ht="15" customHeight="1" x14ac:dyDescent="0.25">
      <c r="A6" s="24"/>
      <c r="B6" s="24"/>
      <c r="C6" s="24"/>
      <c r="D6" s="24"/>
      <c r="E6" s="24"/>
      <c r="F6" s="24"/>
      <c r="G6" s="24"/>
      <c r="H6" s="24"/>
    </row>
    <row r="7" spans="1:9" ht="15" customHeight="1" x14ac:dyDescent="0.25">
      <c r="A7" s="8">
        <v>44030</v>
      </c>
      <c r="B7" s="9">
        <v>0</v>
      </c>
      <c r="C7" s="9">
        <v>0</v>
      </c>
      <c r="D7" s="9">
        <v>0</v>
      </c>
      <c r="E7" s="9">
        <f t="shared" ref="E7:F7" si="0">ROUND(D7*0.15,2)</f>
        <v>0</v>
      </c>
      <c r="F7" s="9">
        <f t="shared" si="0"/>
        <v>0</v>
      </c>
      <c r="G7" s="9">
        <f t="shared" ref="G7:G46" si="1">E7-F7</f>
        <v>0</v>
      </c>
      <c r="H7" s="9">
        <f t="shared" ref="H7:H46" si="2">ROUND(G7*0.01,2)</f>
        <v>0</v>
      </c>
      <c r="I7" s="15">
        <f t="shared" ref="I7:I46" si="3">G7-H7</f>
        <v>0</v>
      </c>
    </row>
    <row r="8" spans="1:9" ht="15" customHeight="1" x14ac:dyDescent="0.25">
      <c r="A8" s="8">
        <f t="shared" ref="A8:A56" si="4">A7+7</f>
        <v>44037</v>
      </c>
      <c r="B8" s="9">
        <v>0</v>
      </c>
      <c r="C8" s="9">
        <v>0</v>
      </c>
      <c r="D8" s="9">
        <v>0</v>
      </c>
      <c r="E8" s="9">
        <f t="shared" ref="E8:E45" si="5">ROUND(D8*0.15,2)</f>
        <v>0</v>
      </c>
      <c r="F8" s="9">
        <f t="shared" ref="F8:F45" si="6">ROUND(E8*0.15,2)</f>
        <v>0</v>
      </c>
      <c r="G8" s="9">
        <f t="shared" ref="G8:G45" si="7">E8-F8</f>
        <v>0</v>
      </c>
      <c r="H8" s="9">
        <f t="shared" ref="H8:H45" si="8">ROUND(G8*0.01,2)</f>
        <v>0</v>
      </c>
      <c r="I8" s="15">
        <f t="shared" ref="I8:I45" si="9">G8-H8</f>
        <v>0</v>
      </c>
    </row>
    <row r="9" spans="1:9" ht="15" customHeight="1" x14ac:dyDescent="0.25">
      <c r="A9" s="8">
        <f t="shared" si="4"/>
        <v>44044</v>
      </c>
      <c r="B9" s="9">
        <v>0</v>
      </c>
      <c r="C9" s="9">
        <v>0</v>
      </c>
      <c r="D9" s="9">
        <v>0</v>
      </c>
      <c r="E9" s="9">
        <f t="shared" si="5"/>
        <v>0</v>
      </c>
      <c r="F9" s="9">
        <f t="shared" si="6"/>
        <v>0</v>
      </c>
      <c r="G9" s="9">
        <f t="shared" si="7"/>
        <v>0</v>
      </c>
      <c r="H9" s="9">
        <f t="shared" si="8"/>
        <v>0</v>
      </c>
      <c r="I9" s="15">
        <f t="shared" si="9"/>
        <v>0</v>
      </c>
    </row>
    <row r="10" spans="1:9" ht="15" customHeight="1" x14ac:dyDescent="0.25">
      <c r="A10" s="8">
        <f t="shared" si="4"/>
        <v>44051</v>
      </c>
      <c r="B10" s="9">
        <v>0</v>
      </c>
      <c r="C10" s="9">
        <v>0</v>
      </c>
      <c r="D10" s="9">
        <v>0</v>
      </c>
      <c r="E10" s="9">
        <f t="shared" si="5"/>
        <v>0</v>
      </c>
      <c r="F10" s="9">
        <f t="shared" si="6"/>
        <v>0</v>
      </c>
      <c r="G10" s="9">
        <f t="shared" si="7"/>
        <v>0</v>
      </c>
      <c r="H10" s="9">
        <f t="shared" si="8"/>
        <v>0</v>
      </c>
      <c r="I10" s="15">
        <f t="shared" si="9"/>
        <v>0</v>
      </c>
    </row>
    <row r="11" spans="1:9" ht="15" customHeight="1" x14ac:dyDescent="0.25">
      <c r="A11" s="8">
        <f t="shared" si="4"/>
        <v>44058</v>
      </c>
      <c r="B11" s="9">
        <v>0</v>
      </c>
      <c r="C11" s="9">
        <v>0</v>
      </c>
      <c r="D11" s="9">
        <v>0</v>
      </c>
      <c r="E11" s="9">
        <f t="shared" si="5"/>
        <v>0</v>
      </c>
      <c r="F11" s="9">
        <f t="shared" si="6"/>
        <v>0</v>
      </c>
      <c r="G11" s="9">
        <f t="shared" si="7"/>
        <v>0</v>
      </c>
      <c r="H11" s="9">
        <f t="shared" si="8"/>
        <v>0</v>
      </c>
      <c r="I11" s="15">
        <f t="shared" si="9"/>
        <v>0</v>
      </c>
    </row>
    <row r="12" spans="1:9" ht="15" customHeight="1" x14ac:dyDescent="0.25">
      <c r="A12" s="8">
        <f t="shared" si="4"/>
        <v>44065</v>
      </c>
      <c r="B12" s="9">
        <v>0</v>
      </c>
      <c r="C12" s="9">
        <v>0</v>
      </c>
      <c r="D12" s="9">
        <v>0</v>
      </c>
      <c r="E12" s="9">
        <f t="shared" si="5"/>
        <v>0</v>
      </c>
      <c r="F12" s="9">
        <f t="shared" si="6"/>
        <v>0</v>
      </c>
      <c r="G12" s="9">
        <f t="shared" si="7"/>
        <v>0</v>
      </c>
      <c r="H12" s="9">
        <f t="shared" si="8"/>
        <v>0</v>
      </c>
      <c r="I12" s="15">
        <f t="shared" si="9"/>
        <v>0</v>
      </c>
    </row>
    <row r="13" spans="1:9" ht="15" customHeight="1" x14ac:dyDescent="0.25">
      <c r="A13" s="8">
        <f t="shared" si="4"/>
        <v>44072</v>
      </c>
      <c r="B13" s="9">
        <v>0</v>
      </c>
      <c r="C13" s="9">
        <v>0</v>
      </c>
      <c r="D13" s="9">
        <v>0</v>
      </c>
      <c r="E13" s="9">
        <f t="shared" si="5"/>
        <v>0</v>
      </c>
      <c r="F13" s="9">
        <f t="shared" si="6"/>
        <v>0</v>
      </c>
      <c r="G13" s="9">
        <f t="shared" si="7"/>
        <v>0</v>
      </c>
      <c r="H13" s="9">
        <f t="shared" si="8"/>
        <v>0</v>
      </c>
      <c r="I13" s="15">
        <f t="shared" si="9"/>
        <v>0</v>
      </c>
    </row>
    <row r="14" spans="1:9" ht="15" customHeight="1" x14ac:dyDescent="0.25">
      <c r="A14" s="8">
        <f t="shared" si="4"/>
        <v>44079</v>
      </c>
      <c r="B14" s="9">
        <v>0</v>
      </c>
      <c r="C14" s="9">
        <v>0</v>
      </c>
      <c r="D14" s="9">
        <v>0</v>
      </c>
      <c r="E14" s="9">
        <f t="shared" si="5"/>
        <v>0</v>
      </c>
      <c r="F14" s="9">
        <f t="shared" si="6"/>
        <v>0</v>
      </c>
      <c r="G14" s="9">
        <f t="shared" si="7"/>
        <v>0</v>
      </c>
      <c r="H14" s="9">
        <f t="shared" si="8"/>
        <v>0</v>
      </c>
      <c r="I14" s="15">
        <f t="shared" si="9"/>
        <v>0</v>
      </c>
    </row>
    <row r="15" spans="1:9" ht="15" customHeight="1" x14ac:dyDescent="0.25">
      <c r="A15" s="8">
        <f t="shared" si="4"/>
        <v>44086</v>
      </c>
      <c r="B15" s="9">
        <v>0</v>
      </c>
      <c r="C15" s="9">
        <v>0</v>
      </c>
      <c r="D15" s="9">
        <v>0</v>
      </c>
      <c r="E15" s="9">
        <f t="shared" si="5"/>
        <v>0</v>
      </c>
      <c r="F15" s="9">
        <f t="shared" si="6"/>
        <v>0</v>
      </c>
      <c r="G15" s="9">
        <f t="shared" si="7"/>
        <v>0</v>
      </c>
      <c r="H15" s="9">
        <f t="shared" si="8"/>
        <v>0</v>
      </c>
      <c r="I15" s="15">
        <f t="shared" si="9"/>
        <v>0</v>
      </c>
    </row>
    <row r="16" spans="1:9" ht="15" customHeight="1" x14ac:dyDescent="0.25">
      <c r="A16" s="8">
        <f t="shared" si="4"/>
        <v>44093</v>
      </c>
      <c r="B16" s="9">
        <v>0</v>
      </c>
      <c r="C16" s="9">
        <v>0</v>
      </c>
      <c r="D16" s="9">
        <v>0</v>
      </c>
      <c r="E16" s="9">
        <f t="shared" si="5"/>
        <v>0</v>
      </c>
      <c r="F16" s="9">
        <f t="shared" si="6"/>
        <v>0</v>
      </c>
      <c r="G16" s="9">
        <f t="shared" si="7"/>
        <v>0</v>
      </c>
      <c r="H16" s="9">
        <f t="shared" si="8"/>
        <v>0</v>
      </c>
      <c r="I16" s="15">
        <f t="shared" si="9"/>
        <v>0</v>
      </c>
    </row>
    <row r="17" spans="1:9" ht="15" customHeight="1" x14ac:dyDescent="0.25">
      <c r="A17" s="8">
        <f t="shared" si="4"/>
        <v>44100</v>
      </c>
      <c r="B17" s="9">
        <v>0</v>
      </c>
      <c r="C17" s="9">
        <v>0</v>
      </c>
      <c r="D17" s="9">
        <v>0</v>
      </c>
      <c r="E17" s="9">
        <f t="shared" si="5"/>
        <v>0</v>
      </c>
      <c r="F17" s="9">
        <f t="shared" si="6"/>
        <v>0</v>
      </c>
      <c r="G17" s="9">
        <f t="shared" si="7"/>
        <v>0</v>
      </c>
      <c r="H17" s="9">
        <f t="shared" si="8"/>
        <v>0</v>
      </c>
      <c r="I17" s="15">
        <f t="shared" si="9"/>
        <v>0</v>
      </c>
    </row>
    <row r="18" spans="1:9" ht="15" customHeight="1" x14ac:dyDescent="0.25">
      <c r="A18" s="8">
        <f t="shared" si="4"/>
        <v>44107</v>
      </c>
      <c r="B18" s="9">
        <v>0</v>
      </c>
      <c r="C18" s="9">
        <v>0</v>
      </c>
      <c r="D18" s="9">
        <v>0</v>
      </c>
      <c r="E18" s="9">
        <f t="shared" si="5"/>
        <v>0</v>
      </c>
      <c r="F18" s="9">
        <f t="shared" si="6"/>
        <v>0</v>
      </c>
      <c r="G18" s="9">
        <f t="shared" si="7"/>
        <v>0</v>
      </c>
      <c r="H18" s="9">
        <f t="shared" si="8"/>
        <v>0</v>
      </c>
      <c r="I18" s="15">
        <f t="shared" si="9"/>
        <v>0</v>
      </c>
    </row>
    <row r="19" spans="1:9" ht="15" customHeight="1" x14ac:dyDescent="0.25">
      <c r="A19" s="8">
        <f t="shared" si="4"/>
        <v>44114</v>
      </c>
      <c r="B19" s="9">
        <v>0</v>
      </c>
      <c r="C19" s="9">
        <v>0</v>
      </c>
      <c r="D19" s="9">
        <v>0</v>
      </c>
      <c r="E19" s="9">
        <f t="shared" si="5"/>
        <v>0</v>
      </c>
      <c r="F19" s="9">
        <f t="shared" si="6"/>
        <v>0</v>
      </c>
      <c r="G19" s="9">
        <f t="shared" si="7"/>
        <v>0</v>
      </c>
      <c r="H19" s="9">
        <f t="shared" si="8"/>
        <v>0</v>
      </c>
      <c r="I19" s="15">
        <f t="shared" si="9"/>
        <v>0</v>
      </c>
    </row>
    <row r="20" spans="1:9" ht="15" customHeight="1" x14ac:dyDescent="0.25">
      <c r="A20" s="8">
        <f t="shared" si="4"/>
        <v>44121</v>
      </c>
      <c r="B20" s="9">
        <v>0</v>
      </c>
      <c r="C20" s="9">
        <v>0</v>
      </c>
      <c r="D20" s="9">
        <v>0</v>
      </c>
      <c r="E20" s="9">
        <f t="shared" si="5"/>
        <v>0</v>
      </c>
      <c r="F20" s="9">
        <f t="shared" si="6"/>
        <v>0</v>
      </c>
      <c r="G20" s="9">
        <f t="shared" si="7"/>
        <v>0</v>
      </c>
      <c r="H20" s="9">
        <f t="shared" si="8"/>
        <v>0</v>
      </c>
      <c r="I20" s="15">
        <f t="shared" si="9"/>
        <v>0</v>
      </c>
    </row>
    <row r="21" spans="1:9" ht="15" customHeight="1" x14ac:dyDescent="0.25">
      <c r="A21" s="8">
        <f t="shared" si="4"/>
        <v>44128</v>
      </c>
      <c r="B21" s="9">
        <v>0</v>
      </c>
      <c r="C21" s="9">
        <v>0</v>
      </c>
      <c r="D21" s="9">
        <v>0</v>
      </c>
      <c r="E21" s="9">
        <f t="shared" si="5"/>
        <v>0</v>
      </c>
      <c r="F21" s="9">
        <f t="shared" si="6"/>
        <v>0</v>
      </c>
      <c r="G21" s="9">
        <f t="shared" si="7"/>
        <v>0</v>
      </c>
      <c r="H21" s="9">
        <f t="shared" si="8"/>
        <v>0</v>
      </c>
      <c r="I21" s="15">
        <f t="shared" si="9"/>
        <v>0</v>
      </c>
    </row>
    <row r="22" spans="1:9" ht="15" customHeight="1" x14ac:dyDescent="0.25">
      <c r="A22" s="8">
        <f t="shared" si="4"/>
        <v>44135</v>
      </c>
      <c r="B22" s="9">
        <v>0</v>
      </c>
      <c r="C22" s="9">
        <v>0</v>
      </c>
      <c r="D22" s="9">
        <v>0</v>
      </c>
      <c r="E22" s="9">
        <f t="shared" si="5"/>
        <v>0</v>
      </c>
      <c r="F22" s="9">
        <f t="shared" si="6"/>
        <v>0</v>
      </c>
      <c r="G22" s="9">
        <f t="shared" si="7"/>
        <v>0</v>
      </c>
      <c r="H22" s="9">
        <f t="shared" si="8"/>
        <v>0</v>
      </c>
      <c r="I22" s="15">
        <f t="shared" si="9"/>
        <v>0</v>
      </c>
    </row>
    <row r="23" spans="1:9" ht="15" customHeight="1" x14ac:dyDescent="0.25">
      <c r="A23" s="8">
        <f t="shared" si="4"/>
        <v>44142</v>
      </c>
      <c r="B23" s="9">
        <v>0</v>
      </c>
      <c r="C23" s="9">
        <v>0</v>
      </c>
      <c r="D23" s="9">
        <v>0</v>
      </c>
      <c r="E23" s="9">
        <f t="shared" si="5"/>
        <v>0</v>
      </c>
      <c r="F23" s="9">
        <f t="shared" si="6"/>
        <v>0</v>
      </c>
      <c r="G23" s="9">
        <f t="shared" si="7"/>
        <v>0</v>
      </c>
      <c r="H23" s="9">
        <f t="shared" si="8"/>
        <v>0</v>
      </c>
      <c r="I23" s="15">
        <f t="shared" si="9"/>
        <v>0</v>
      </c>
    </row>
    <row r="24" spans="1:9" ht="15" customHeight="1" x14ac:dyDescent="0.25">
      <c r="A24" s="8">
        <f t="shared" si="4"/>
        <v>44149</v>
      </c>
      <c r="B24" s="9">
        <v>0</v>
      </c>
      <c r="C24" s="9">
        <v>0</v>
      </c>
      <c r="D24" s="9">
        <v>0</v>
      </c>
      <c r="E24" s="9">
        <f t="shared" si="5"/>
        <v>0</v>
      </c>
      <c r="F24" s="9">
        <f t="shared" si="6"/>
        <v>0</v>
      </c>
      <c r="G24" s="9">
        <f t="shared" si="7"/>
        <v>0</v>
      </c>
      <c r="H24" s="9">
        <f t="shared" si="8"/>
        <v>0</v>
      </c>
      <c r="I24" s="15">
        <f t="shared" si="9"/>
        <v>0</v>
      </c>
    </row>
    <row r="25" spans="1:9" ht="15" customHeight="1" x14ac:dyDescent="0.25">
      <c r="A25" s="8">
        <f t="shared" si="4"/>
        <v>44156</v>
      </c>
      <c r="B25" s="9">
        <v>0</v>
      </c>
      <c r="C25" s="9">
        <v>0</v>
      </c>
      <c r="D25" s="9">
        <v>0</v>
      </c>
      <c r="E25" s="9">
        <f t="shared" si="5"/>
        <v>0</v>
      </c>
      <c r="F25" s="9">
        <f t="shared" si="6"/>
        <v>0</v>
      </c>
      <c r="G25" s="9">
        <f t="shared" si="7"/>
        <v>0</v>
      </c>
      <c r="H25" s="9">
        <f t="shared" si="8"/>
        <v>0</v>
      </c>
      <c r="I25" s="15">
        <f t="shared" si="9"/>
        <v>0</v>
      </c>
    </row>
    <row r="26" spans="1:9" ht="15" customHeight="1" x14ac:dyDescent="0.25">
      <c r="A26" s="8">
        <f t="shared" si="4"/>
        <v>44163</v>
      </c>
      <c r="B26" s="9">
        <v>0</v>
      </c>
      <c r="C26" s="9">
        <v>0</v>
      </c>
      <c r="D26" s="9">
        <v>0</v>
      </c>
      <c r="E26" s="9">
        <f t="shared" si="5"/>
        <v>0</v>
      </c>
      <c r="F26" s="9">
        <f t="shared" si="6"/>
        <v>0</v>
      </c>
      <c r="G26" s="9">
        <f t="shared" si="7"/>
        <v>0</v>
      </c>
      <c r="H26" s="9">
        <f t="shared" si="8"/>
        <v>0</v>
      </c>
      <c r="I26" s="15">
        <f t="shared" si="9"/>
        <v>0</v>
      </c>
    </row>
    <row r="27" spans="1:9" ht="15" customHeight="1" x14ac:dyDescent="0.25">
      <c r="A27" s="8">
        <f t="shared" si="4"/>
        <v>44170</v>
      </c>
      <c r="B27" s="9">
        <v>0</v>
      </c>
      <c r="C27" s="9">
        <v>0</v>
      </c>
      <c r="D27" s="9">
        <v>0</v>
      </c>
      <c r="E27" s="9">
        <f t="shared" si="5"/>
        <v>0</v>
      </c>
      <c r="F27" s="9">
        <f t="shared" si="6"/>
        <v>0</v>
      </c>
      <c r="G27" s="9">
        <f t="shared" si="7"/>
        <v>0</v>
      </c>
      <c r="H27" s="9">
        <f t="shared" si="8"/>
        <v>0</v>
      </c>
      <c r="I27" s="15">
        <f t="shared" si="9"/>
        <v>0</v>
      </c>
    </row>
    <row r="28" spans="1:9" ht="15" customHeight="1" x14ac:dyDescent="0.25">
      <c r="A28" s="8">
        <f t="shared" si="4"/>
        <v>44177</v>
      </c>
      <c r="B28" s="9">
        <v>0</v>
      </c>
      <c r="C28" s="9">
        <v>0</v>
      </c>
      <c r="D28" s="9">
        <v>0</v>
      </c>
      <c r="E28" s="9">
        <f t="shared" si="5"/>
        <v>0</v>
      </c>
      <c r="F28" s="9">
        <f t="shared" si="6"/>
        <v>0</v>
      </c>
      <c r="G28" s="9">
        <f t="shared" si="7"/>
        <v>0</v>
      </c>
      <c r="H28" s="9">
        <f t="shared" si="8"/>
        <v>0</v>
      </c>
      <c r="I28" s="15">
        <f t="shared" si="9"/>
        <v>0</v>
      </c>
    </row>
    <row r="29" spans="1:9" ht="15" customHeight="1" x14ac:dyDescent="0.25">
      <c r="A29" s="8">
        <f t="shared" si="4"/>
        <v>44184</v>
      </c>
      <c r="B29" s="9">
        <v>0</v>
      </c>
      <c r="C29" s="9">
        <v>0</v>
      </c>
      <c r="D29" s="9">
        <v>0</v>
      </c>
      <c r="E29" s="9">
        <f t="shared" si="5"/>
        <v>0</v>
      </c>
      <c r="F29" s="9">
        <f t="shared" si="6"/>
        <v>0</v>
      </c>
      <c r="G29" s="9">
        <f t="shared" si="7"/>
        <v>0</v>
      </c>
      <c r="H29" s="9">
        <f t="shared" si="8"/>
        <v>0</v>
      </c>
      <c r="I29" s="15">
        <f t="shared" si="9"/>
        <v>0</v>
      </c>
    </row>
    <row r="30" spans="1:9" ht="15" customHeight="1" x14ac:dyDescent="0.25">
      <c r="A30" s="8">
        <f t="shared" si="4"/>
        <v>44191</v>
      </c>
      <c r="B30" s="9">
        <v>0</v>
      </c>
      <c r="C30" s="9">
        <v>0</v>
      </c>
      <c r="D30" s="9">
        <v>0</v>
      </c>
      <c r="E30" s="9">
        <f t="shared" si="5"/>
        <v>0</v>
      </c>
      <c r="F30" s="9">
        <f t="shared" si="6"/>
        <v>0</v>
      </c>
      <c r="G30" s="9">
        <f t="shared" si="7"/>
        <v>0</v>
      </c>
      <c r="H30" s="9">
        <f t="shared" si="8"/>
        <v>0</v>
      </c>
      <c r="I30" s="15">
        <f t="shared" si="9"/>
        <v>0</v>
      </c>
    </row>
    <row r="31" spans="1:9" ht="15" customHeight="1" x14ac:dyDescent="0.25">
      <c r="A31" s="8">
        <f t="shared" si="4"/>
        <v>44198</v>
      </c>
      <c r="B31" s="9">
        <v>0</v>
      </c>
      <c r="C31" s="9">
        <v>0</v>
      </c>
      <c r="D31" s="9">
        <v>0</v>
      </c>
      <c r="E31" s="9">
        <f t="shared" si="5"/>
        <v>0</v>
      </c>
      <c r="F31" s="9">
        <f t="shared" si="6"/>
        <v>0</v>
      </c>
      <c r="G31" s="9">
        <f t="shared" si="7"/>
        <v>0</v>
      </c>
      <c r="H31" s="9">
        <f t="shared" si="8"/>
        <v>0</v>
      </c>
      <c r="I31" s="15">
        <f t="shared" si="9"/>
        <v>0</v>
      </c>
    </row>
    <row r="32" spans="1:9" ht="15" customHeight="1" x14ac:dyDescent="0.25">
      <c r="A32" s="8">
        <f t="shared" si="4"/>
        <v>44205</v>
      </c>
      <c r="B32" s="9">
        <v>0</v>
      </c>
      <c r="C32" s="9">
        <v>0</v>
      </c>
      <c r="D32" s="9">
        <v>0</v>
      </c>
      <c r="E32" s="9">
        <f t="shared" si="5"/>
        <v>0</v>
      </c>
      <c r="F32" s="9">
        <f t="shared" si="6"/>
        <v>0</v>
      </c>
      <c r="G32" s="9">
        <f t="shared" si="7"/>
        <v>0</v>
      </c>
      <c r="H32" s="9">
        <f t="shared" si="8"/>
        <v>0</v>
      </c>
      <c r="I32" s="15">
        <f t="shared" si="9"/>
        <v>0</v>
      </c>
    </row>
    <row r="33" spans="1:9" ht="15" customHeight="1" x14ac:dyDescent="0.25">
      <c r="A33" s="8">
        <f t="shared" si="4"/>
        <v>44212</v>
      </c>
      <c r="B33" s="9">
        <v>0</v>
      </c>
      <c r="C33" s="9">
        <v>0</v>
      </c>
      <c r="D33" s="9">
        <v>0</v>
      </c>
      <c r="E33" s="9">
        <f t="shared" si="5"/>
        <v>0</v>
      </c>
      <c r="F33" s="9">
        <f t="shared" si="6"/>
        <v>0</v>
      </c>
      <c r="G33" s="9">
        <f t="shared" si="7"/>
        <v>0</v>
      </c>
      <c r="H33" s="9">
        <f t="shared" si="8"/>
        <v>0</v>
      </c>
      <c r="I33" s="15">
        <f t="shared" si="9"/>
        <v>0</v>
      </c>
    </row>
    <row r="34" spans="1:9" ht="15" customHeight="1" x14ac:dyDescent="0.25">
      <c r="A34" s="8">
        <f t="shared" si="4"/>
        <v>44219</v>
      </c>
      <c r="B34" s="9">
        <v>0</v>
      </c>
      <c r="C34" s="9">
        <v>0</v>
      </c>
      <c r="D34" s="9">
        <v>0</v>
      </c>
      <c r="E34" s="9">
        <f t="shared" si="5"/>
        <v>0</v>
      </c>
      <c r="F34" s="9">
        <f t="shared" si="6"/>
        <v>0</v>
      </c>
      <c r="G34" s="9">
        <f t="shared" si="7"/>
        <v>0</v>
      </c>
      <c r="H34" s="9">
        <f t="shared" si="8"/>
        <v>0</v>
      </c>
      <c r="I34" s="15">
        <f t="shared" si="9"/>
        <v>0</v>
      </c>
    </row>
    <row r="35" spans="1:9" ht="15" customHeight="1" x14ac:dyDescent="0.25">
      <c r="A35" s="8">
        <f t="shared" si="4"/>
        <v>44226</v>
      </c>
      <c r="B35" s="9">
        <v>0</v>
      </c>
      <c r="C35" s="9">
        <v>0</v>
      </c>
      <c r="D35" s="9">
        <v>0</v>
      </c>
      <c r="E35" s="9">
        <f t="shared" si="5"/>
        <v>0</v>
      </c>
      <c r="F35" s="9">
        <f t="shared" si="6"/>
        <v>0</v>
      </c>
      <c r="G35" s="9">
        <f t="shared" si="7"/>
        <v>0</v>
      </c>
      <c r="H35" s="9">
        <f t="shared" si="8"/>
        <v>0</v>
      </c>
      <c r="I35" s="15">
        <f t="shared" si="9"/>
        <v>0</v>
      </c>
    </row>
    <row r="36" spans="1:9" ht="15" customHeight="1" x14ac:dyDescent="0.25">
      <c r="A36" s="8">
        <f t="shared" si="4"/>
        <v>44233</v>
      </c>
      <c r="B36" s="9">
        <v>0</v>
      </c>
      <c r="C36" s="9">
        <v>0</v>
      </c>
      <c r="D36" s="9">
        <v>0</v>
      </c>
      <c r="E36" s="9">
        <f t="shared" si="5"/>
        <v>0</v>
      </c>
      <c r="F36" s="9">
        <f t="shared" si="6"/>
        <v>0</v>
      </c>
      <c r="G36" s="9">
        <f t="shared" si="7"/>
        <v>0</v>
      </c>
      <c r="H36" s="9">
        <f t="shared" si="8"/>
        <v>0</v>
      </c>
      <c r="I36" s="15">
        <f t="shared" si="9"/>
        <v>0</v>
      </c>
    </row>
    <row r="37" spans="1:9" ht="15" customHeight="1" x14ac:dyDescent="0.25">
      <c r="A37" s="8">
        <f t="shared" si="4"/>
        <v>44240</v>
      </c>
      <c r="B37" s="9">
        <v>0</v>
      </c>
      <c r="C37" s="9">
        <v>0</v>
      </c>
      <c r="D37" s="9">
        <v>0</v>
      </c>
      <c r="E37" s="9">
        <f t="shared" si="5"/>
        <v>0</v>
      </c>
      <c r="F37" s="9">
        <f t="shared" si="6"/>
        <v>0</v>
      </c>
      <c r="G37" s="9">
        <f t="shared" si="7"/>
        <v>0</v>
      </c>
      <c r="H37" s="9">
        <f t="shared" si="8"/>
        <v>0</v>
      </c>
      <c r="I37" s="15">
        <f t="shared" si="9"/>
        <v>0</v>
      </c>
    </row>
    <row r="38" spans="1:9" ht="15" customHeight="1" x14ac:dyDescent="0.25">
      <c r="A38" s="8">
        <f t="shared" si="4"/>
        <v>44247</v>
      </c>
      <c r="B38" s="9">
        <v>0</v>
      </c>
      <c r="C38" s="9">
        <v>0</v>
      </c>
      <c r="D38" s="9">
        <v>0</v>
      </c>
      <c r="E38" s="9">
        <f t="shared" si="5"/>
        <v>0</v>
      </c>
      <c r="F38" s="9">
        <f t="shared" si="6"/>
        <v>0</v>
      </c>
      <c r="G38" s="9">
        <f t="shared" si="7"/>
        <v>0</v>
      </c>
      <c r="H38" s="9">
        <f t="shared" si="8"/>
        <v>0</v>
      </c>
      <c r="I38" s="15">
        <f t="shared" si="9"/>
        <v>0</v>
      </c>
    </row>
    <row r="39" spans="1:9" ht="15" customHeight="1" x14ac:dyDescent="0.25">
      <c r="A39" s="8">
        <f t="shared" si="4"/>
        <v>44254</v>
      </c>
      <c r="B39" s="9">
        <v>0</v>
      </c>
      <c r="C39" s="9">
        <v>0</v>
      </c>
      <c r="D39" s="9">
        <v>0</v>
      </c>
      <c r="E39" s="9">
        <f t="shared" si="5"/>
        <v>0</v>
      </c>
      <c r="F39" s="9">
        <f t="shared" si="6"/>
        <v>0</v>
      </c>
      <c r="G39" s="9">
        <f t="shared" si="7"/>
        <v>0</v>
      </c>
      <c r="H39" s="9">
        <f t="shared" si="8"/>
        <v>0</v>
      </c>
      <c r="I39" s="15">
        <f t="shared" si="9"/>
        <v>0</v>
      </c>
    </row>
    <row r="40" spans="1:9" ht="15" customHeight="1" x14ac:dyDescent="0.25">
      <c r="A40" s="8">
        <f t="shared" si="4"/>
        <v>44261</v>
      </c>
      <c r="B40" s="9">
        <v>0</v>
      </c>
      <c r="C40" s="9">
        <v>0</v>
      </c>
      <c r="D40" s="9">
        <v>0</v>
      </c>
      <c r="E40" s="9">
        <f t="shared" si="5"/>
        <v>0</v>
      </c>
      <c r="F40" s="9">
        <f t="shared" si="6"/>
        <v>0</v>
      </c>
      <c r="G40" s="9">
        <f t="shared" si="7"/>
        <v>0</v>
      </c>
      <c r="H40" s="9">
        <f t="shared" si="8"/>
        <v>0</v>
      </c>
      <c r="I40" s="15">
        <f t="shared" si="9"/>
        <v>0</v>
      </c>
    </row>
    <row r="41" spans="1:9" ht="15" customHeight="1" x14ac:dyDescent="0.25">
      <c r="A41" s="8">
        <f t="shared" si="4"/>
        <v>44268</v>
      </c>
      <c r="B41" s="9">
        <v>0</v>
      </c>
      <c r="C41" s="9">
        <v>0</v>
      </c>
      <c r="D41" s="9">
        <v>0</v>
      </c>
      <c r="E41" s="9">
        <f t="shared" si="5"/>
        <v>0</v>
      </c>
      <c r="F41" s="9">
        <f t="shared" si="6"/>
        <v>0</v>
      </c>
      <c r="G41" s="9">
        <f t="shared" si="7"/>
        <v>0</v>
      </c>
      <c r="H41" s="9">
        <f t="shared" si="8"/>
        <v>0</v>
      </c>
      <c r="I41" s="15">
        <f t="shared" si="9"/>
        <v>0</v>
      </c>
    </row>
    <row r="42" spans="1:9" ht="15" customHeight="1" x14ac:dyDescent="0.25">
      <c r="A42" s="8">
        <f t="shared" si="4"/>
        <v>44275</v>
      </c>
      <c r="B42" s="9">
        <v>0</v>
      </c>
      <c r="C42" s="9">
        <v>0</v>
      </c>
      <c r="D42" s="9">
        <v>0</v>
      </c>
      <c r="E42" s="9">
        <f t="shared" si="5"/>
        <v>0</v>
      </c>
      <c r="F42" s="9">
        <f t="shared" si="6"/>
        <v>0</v>
      </c>
      <c r="G42" s="9">
        <f t="shared" si="7"/>
        <v>0</v>
      </c>
      <c r="H42" s="9">
        <f t="shared" si="8"/>
        <v>0</v>
      </c>
      <c r="I42" s="15">
        <f t="shared" si="9"/>
        <v>0</v>
      </c>
    </row>
    <row r="43" spans="1:9" ht="15" customHeight="1" x14ac:dyDescent="0.25">
      <c r="A43" s="8">
        <f t="shared" si="4"/>
        <v>44282</v>
      </c>
      <c r="B43" s="9">
        <v>0</v>
      </c>
      <c r="C43" s="9">
        <v>0</v>
      </c>
      <c r="D43" s="9">
        <v>0</v>
      </c>
      <c r="E43" s="9">
        <f t="shared" si="5"/>
        <v>0</v>
      </c>
      <c r="F43" s="9">
        <f t="shared" si="6"/>
        <v>0</v>
      </c>
      <c r="G43" s="9">
        <f t="shared" si="7"/>
        <v>0</v>
      </c>
      <c r="H43" s="9">
        <f t="shared" si="8"/>
        <v>0</v>
      </c>
      <c r="I43" s="15">
        <f t="shared" si="9"/>
        <v>0</v>
      </c>
    </row>
    <row r="44" spans="1:9" ht="15" customHeight="1" x14ac:dyDescent="0.25">
      <c r="A44" s="8">
        <f t="shared" si="4"/>
        <v>44289</v>
      </c>
      <c r="B44" s="9">
        <v>0</v>
      </c>
      <c r="C44" s="9">
        <v>0</v>
      </c>
      <c r="D44" s="9">
        <v>0</v>
      </c>
      <c r="E44" s="9">
        <f t="shared" si="5"/>
        <v>0</v>
      </c>
      <c r="F44" s="9">
        <f t="shared" si="6"/>
        <v>0</v>
      </c>
      <c r="G44" s="9">
        <f t="shared" si="7"/>
        <v>0</v>
      </c>
      <c r="H44" s="9">
        <f t="shared" si="8"/>
        <v>0</v>
      </c>
      <c r="I44" s="15">
        <f t="shared" si="9"/>
        <v>0</v>
      </c>
    </row>
    <row r="45" spans="1:9" ht="15" customHeight="1" x14ac:dyDescent="0.25">
      <c r="A45" s="8">
        <f t="shared" si="4"/>
        <v>44296</v>
      </c>
      <c r="B45" s="9">
        <v>0</v>
      </c>
      <c r="C45" s="9">
        <v>0</v>
      </c>
      <c r="D45" s="9">
        <v>0</v>
      </c>
      <c r="E45" s="9">
        <f t="shared" si="5"/>
        <v>0</v>
      </c>
      <c r="F45" s="9">
        <f t="shared" si="6"/>
        <v>0</v>
      </c>
      <c r="G45" s="9">
        <f t="shared" si="7"/>
        <v>0</v>
      </c>
      <c r="H45" s="9">
        <f t="shared" si="8"/>
        <v>0</v>
      </c>
      <c r="I45" s="15">
        <f t="shared" si="9"/>
        <v>0</v>
      </c>
    </row>
    <row r="46" spans="1:9" ht="15" customHeight="1" x14ac:dyDescent="0.25">
      <c r="A46" s="8">
        <f t="shared" si="4"/>
        <v>44303</v>
      </c>
      <c r="B46" s="9">
        <v>1135508.28</v>
      </c>
      <c r="C46" s="9">
        <v>1089421</v>
      </c>
      <c r="D46" s="9">
        <v>46087.28</v>
      </c>
      <c r="E46" s="9">
        <f>ROUND(D46*0.15,2)+0.01</f>
        <v>6913.1</v>
      </c>
      <c r="F46" s="9">
        <f t="shared" ref="F46" si="10">ROUND(E46*0.15,2)</f>
        <v>1036.97</v>
      </c>
      <c r="G46" s="9">
        <f t="shared" si="1"/>
        <v>5876.13</v>
      </c>
      <c r="H46" s="9">
        <f t="shared" si="2"/>
        <v>58.76</v>
      </c>
      <c r="I46" s="15">
        <f t="shared" si="3"/>
        <v>5817.37</v>
      </c>
    </row>
    <row r="47" spans="1:9" ht="15" customHeight="1" x14ac:dyDescent="0.25">
      <c r="A47" s="8">
        <f t="shared" si="4"/>
        <v>44310</v>
      </c>
      <c r="B47" s="9">
        <v>1505298.24</v>
      </c>
      <c r="C47" s="9">
        <v>1417531.86</v>
      </c>
      <c r="D47" s="9">
        <v>87766.38</v>
      </c>
      <c r="E47" s="9">
        <f>ROUND(D47*0.15,2)-0.01</f>
        <v>13164.949999999999</v>
      </c>
      <c r="F47" s="9">
        <f t="shared" ref="F47" si="11">ROUND(E47*0.15,2)</f>
        <v>1974.74</v>
      </c>
      <c r="G47" s="9">
        <f t="shared" ref="G47" si="12">E47-F47</f>
        <v>11190.21</v>
      </c>
      <c r="H47" s="9">
        <f t="shared" ref="H47" si="13">ROUND(G47*0.01,2)</f>
        <v>111.9</v>
      </c>
      <c r="I47" s="15">
        <f t="shared" ref="I47" si="14">G47-H47</f>
        <v>11078.31</v>
      </c>
    </row>
    <row r="48" spans="1:9" ht="15" customHeight="1" x14ac:dyDescent="0.25">
      <c r="A48" s="8">
        <f t="shared" si="4"/>
        <v>44317</v>
      </c>
      <c r="B48" s="9">
        <v>1719150.77</v>
      </c>
      <c r="C48" s="9">
        <v>1598118.97</v>
      </c>
      <c r="D48" s="9">
        <v>121031.5</v>
      </c>
      <c r="E48" s="9">
        <f>ROUND(D48*0.15,2)-0.01</f>
        <v>18154.72</v>
      </c>
      <c r="F48" s="9">
        <f t="shared" ref="F48" si="15">ROUND(E48*0.15,2)</f>
        <v>2723.21</v>
      </c>
      <c r="G48" s="9">
        <f t="shared" ref="G48" si="16">E48-F48</f>
        <v>15431.510000000002</v>
      </c>
      <c r="H48" s="9">
        <f t="shared" ref="H48" si="17">ROUND(G48*0.01,2)</f>
        <v>154.32</v>
      </c>
      <c r="I48" s="15">
        <f t="shared" ref="I48" si="18">G48-H48</f>
        <v>15277.190000000002</v>
      </c>
    </row>
    <row r="49" spans="1:9" ht="15" customHeight="1" x14ac:dyDescent="0.25">
      <c r="A49" s="8">
        <f t="shared" si="4"/>
        <v>44324</v>
      </c>
      <c r="B49" s="9">
        <v>1592238.41</v>
      </c>
      <c r="C49" s="9">
        <v>1731696.95</v>
      </c>
      <c r="D49" s="9">
        <v>73541.460000000006</v>
      </c>
      <c r="E49" s="9">
        <f t="shared" ref="E49:E54" si="19">ROUND(D49*0.15,2)</f>
        <v>11031.22</v>
      </c>
      <c r="F49" s="9">
        <f t="shared" ref="F49" si="20">ROUND(E49*0.15,2)</f>
        <v>1654.68</v>
      </c>
      <c r="G49" s="9">
        <f t="shared" ref="G49" si="21">E49-F49</f>
        <v>9376.5399999999991</v>
      </c>
      <c r="H49" s="9">
        <f t="shared" ref="H49" si="22">ROUND(G49*0.01,2)</f>
        <v>93.77</v>
      </c>
      <c r="I49" s="15">
        <f t="shared" ref="I49" si="23">G49-H49</f>
        <v>9282.7699999999986</v>
      </c>
    </row>
    <row r="50" spans="1:9" ht="15" customHeight="1" x14ac:dyDescent="0.25">
      <c r="A50" s="8">
        <f t="shared" si="4"/>
        <v>44331</v>
      </c>
      <c r="B50" s="9">
        <v>1247110.45</v>
      </c>
      <c r="C50" s="9">
        <v>1192241.49</v>
      </c>
      <c r="D50" s="9">
        <v>54868.959999999999</v>
      </c>
      <c r="E50" s="9">
        <f t="shared" si="19"/>
        <v>8230.34</v>
      </c>
      <c r="F50" s="9">
        <f t="shared" ref="F50" si="24">ROUND(E50*0.15,2)</f>
        <v>1234.55</v>
      </c>
      <c r="G50" s="9">
        <f t="shared" ref="G50" si="25">E50-F50</f>
        <v>6995.79</v>
      </c>
      <c r="H50" s="9">
        <f t="shared" ref="H50" si="26">ROUND(G50*0.01,2)</f>
        <v>69.959999999999994</v>
      </c>
      <c r="I50" s="15">
        <f t="shared" ref="I50" si="27">G50-H50</f>
        <v>6925.83</v>
      </c>
    </row>
    <row r="51" spans="1:9" ht="15" customHeight="1" x14ac:dyDescent="0.25">
      <c r="A51" s="8">
        <f t="shared" si="4"/>
        <v>44338</v>
      </c>
      <c r="B51" s="9">
        <v>1591855.32</v>
      </c>
      <c r="C51" s="9">
        <v>1495029.25</v>
      </c>
      <c r="D51" s="9">
        <v>96826.07</v>
      </c>
      <c r="E51" s="9">
        <f t="shared" si="19"/>
        <v>14523.91</v>
      </c>
      <c r="F51" s="9">
        <f t="shared" ref="F51" si="28">ROUND(E51*0.15,2)</f>
        <v>2178.59</v>
      </c>
      <c r="G51" s="9">
        <f t="shared" ref="G51" si="29">E51-F51</f>
        <v>12345.32</v>
      </c>
      <c r="H51" s="9">
        <f t="shared" ref="H51" si="30">ROUND(G51*0.01,2)</f>
        <v>123.45</v>
      </c>
      <c r="I51" s="15">
        <f t="shared" ref="I51" si="31">G51-H51</f>
        <v>12221.869999999999</v>
      </c>
    </row>
    <row r="52" spans="1:9" ht="15" customHeight="1" x14ac:dyDescent="0.25">
      <c r="A52" s="8">
        <f t="shared" si="4"/>
        <v>44345</v>
      </c>
      <c r="B52" s="9">
        <v>1441512.99</v>
      </c>
      <c r="C52" s="9">
        <v>1372155.23</v>
      </c>
      <c r="D52" s="9">
        <v>69357.759999999995</v>
      </c>
      <c r="E52" s="9">
        <f t="shared" si="19"/>
        <v>10403.66</v>
      </c>
      <c r="F52" s="9">
        <f t="shared" ref="F52" si="32">ROUND(E52*0.15,2)</f>
        <v>1560.55</v>
      </c>
      <c r="G52" s="9">
        <f t="shared" ref="G52" si="33">E52-F52</f>
        <v>8843.11</v>
      </c>
      <c r="H52" s="9">
        <f t="shared" ref="H52" si="34">ROUND(G52*0.01,2)</f>
        <v>88.43</v>
      </c>
      <c r="I52" s="15">
        <f t="shared" ref="I52" si="35">G52-H52</f>
        <v>8754.68</v>
      </c>
    </row>
    <row r="53" spans="1:9" ht="15" customHeight="1" x14ac:dyDescent="0.25">
      <c r="A53" s="8">
        <f t="shared" si="4"/>
        <v>44352</v>
      </c>
      <c r="B53" s="9">
        <v>1773107.83</v>
      </c>
      <c r="C53" s="9">
        <v>1674857.66</v>
      </c>
      <c r="D53" s="9">
        <v>98250.17</v>
      </c>
      <c r="E53" s="9">
        <f t="shared" si="19"/>
        <v>14737.53</v>
      </c>
      <c r="F53" s="9">
        <f t="shared" ref="F53" si="36">ROUND(E53*0.15,2)</f>
        <v>2210.63</v>
      </c>
      <c r="G53" s="9">
        <f t="shared" ref="G53" si="37">E53-F53</f>
        <v>12526.900000000001</v>
      </c>
      <c r="H53" s="9">
        <f t="shared" ref="H53" si="38">ROUND(G53*0.01,2)</f>
        <v>125.27</v>
      </c>
      <c r="I53" s="15">
        <f t="shared" ref="I53" si="39">G53-H53</f>
        <v>12401.630000000001</v>
      </c>
    </row>
    <row r="54" spans="1:9" ht="15" customHeight="1" x14ac:dyDescent="0.25">
      <c r="A54" s="8">
        <f t="shared" si="4"/>
        <v>44359</v>
      </c>
      <c r="B54" s="9">
        <v>1471460.13</v>
      </c>
      <c r="C54" s="9">
        <v>1424748.62</v>
      </c>
      <c r="D54" s="9">
        <v>46711.51</v>
      </c>
      <c r="E54" s="9">
        <f t="shared" si="19"/>
        <v>7006.73</v>
      </c>
      <c r="F54" s="9">
        <f t="shared" ref="F54" si="40">ROUND(E54*0.15,2)</f>
        <v>1051.01</v>
      </c>
      <c r="G54" s="9">
        <f t="shared" ref="G54" si="41">E54-F54</f>
        <v>5955.7199999999993</v>
      </c>
      <c r="H54" s="9">
        <f t="shared" ref="H54" si="42">ROUND(G54*0.01,2)</f>
        <v>59.56</v>
      </c>
      <c r="I54" s="15">
        <f t="shared" ref="I54" si="43">G54-H54</f>
        <v>5896.1599999999989</v>
      </c>
    </row>
    <row r="55" spans="1:9" ht="15" customHeight="1" x14ac:dyDescent="0.25">
      <c r="A55" s="8">
        <f t="shared" si="4"/>
        <v>44366</v>
      </c>
      <c r="B55" s="9">
        <v>1650978.33</v>
      </c>
      <c r="C55" s="9">
        <v>1571411.21</v>
      </c>
      <c r="D55" s="9">
        <v>79567.12</v>
      </c>
      <c r="E55" s="9">
        <f t="shared" ref="E55" si="44">ROUND(D55*0.15,2)</f>
        <v>11935.07</v>
      </c>
      <c r="F55" s="9">
        <f t="shared" ref="F55" si="45">ROUND(E55*0.15,2)</f>
        <v>1790.26</v>
      </c>
      <c r="G55" s="9">
        <f t="shared" ref="G55" si="46">E55-F55</f>
        <v>10144.81</v>
      </c>
      <c r="H55" s="9">
        <f t="shared" ref="H55" si="47">ROUND(G55*0.01,2)</f>
        <v>101.45</v>
      </c>
      <c r="I55" s="15">
        <f t="shared" ref="I55" si="48">G55-H55</f>
        <v>10043.359999999999</v>
      </c>
    </row>
    <row r="56" spans="1:9" ht="15" customHeight="1" x14ac:dyDescent="0.25">
      <c r="A56" s="8">
        <f t="shared" si="4"/>
        <v>44373</v>
      </c>
      <c r="B56" s="9">
        <v>1736447.89</v>
      </c>
      <c r="C56" s="9">
        <v>1671144.48</v>
      </c>
      <c r="D56" s="9">
        <v>65303.42</v>
      </c>
      <c r="E56" s="9">
        <f t="shared" ref="E56" si="49">ROUND(D56*0.15,2)</f>
        <v>9795.51</v>
      </c>
      <c r="F56" s="9">
        <f t="shared" ref="F56" si="50">ROUND(E56*0.15,2)</f>
        <v>1469.33</v>
      </c>
      <c r="G56" s="9">
        <f t="shared" ref="G56" si="51">E56-F56</f>
        <v>8326.18</v>
      </c>
      <c r="H56" s="9">
        <f t="shared" ref="H56" si="52">ROUND(G56*0.01,2)</f>
        <v>83.26</v>
      </c>
      <c r="I56" s="15">
        <f t="shared" ref="I56" si="53">G56-H56</f>
        <v>8242.92</v>
      </c>
    </row>
    <row r="57" spans="1:9" ht="15" customHeight="1" x14ac:dyDescent="0.25">
      <c r="A57" s="26" t="s">
        <v>18</v>
      </c>
      <c r="B57" s="9">
        <v>1116559.57</v>
      </c>
      <c r="C57" s="9">
        <v>1019265.81</v>
      </c>
      <c r="D57" s="9">
        <v>97293.66</v>
      </c>
      <c r="E57" s="9">
        <f t="shared" ref="E57" si="54">ROUND(D57*0.15,2)</f>
        <v>14594.05</v>
      </c>
      <c r="F57" s="9">
        <f t="shared" ref="F57" si="55">ROUND(E57*0.15,2)</f>
        <v>2189.11</v>
      </c>
      <c r="G57" s="9">
        <f t="shared" ref="G57" si="56">E57-F57</f>
        <v>12404.939999999999</v>
      </c>
      <c r="H57" s="9">
        <f t="shared" ref="H57" si="57">ROUND(G57*0.01,2)</f>
        <v>124.05</v>
      </c>
      <c r="I57" s="15">
        <f t="shared" ref="I57" si="58">G57-H57</f>
        <v>12280.89</v>
      </c>
    </row>
    <row r="58" spans="1:9" x14ac:dyDescent="0.25">
      <c r="E58" s="11"/>
      <c r="F58" s="11"/>
      <c r="G58" s="11"/>
      <c r="H58" s="11"/>
    </row>
    <row r="59" spans="1:9" ht="15" customHeight="1" thickBot="1" x14ac:dyDescent="0.3">
      <c r="B59" s="12">
        <f>SUM(B7:B58)</f>
        <v>17981228.210000001</v>
      </c>
      <c r="C59" s="12">
        <f>SUM(C7:C58)</f>
        <v>17257622.530000001</v>
      </c>
      <c r="D59" s="12">
        <f>SUM(D7:D58)</f>
        <v>936605.29000000015</v>
      </c>
      <c r="E59" s="12">
        <f>SUM(E7:E58)</f>
        <v>140490.79</v>
      </c>
      <c r="F59" s="12">
        <f>SUM(F7:F58)</f>
        <v>21073.629999999997</v>
      </c>
      <c r="G59" s="12">
        <f t="shared" ref="G59:I59" si="59">SUM(G7:G58)</f>
        <v>119417.16</v>
      </c>
      <c r="H59" s="12">
        <f t="shared" si="59"/>
        <v>1194.1799999999998</v>
      </c>
      <c r="I59" s="12">
        <f t="shared" si="59"/>
        <v>118222.98</v>
      </c>
    </row>
    <row r="60" spans="1:9" ht="15" customHeight="1" thickTop="1" x14ac:dyDescent="0.25"/>
    <row r="61" spans="1:9" ht="15" customHeight="1" x14ac:dyDescent="0.25">
      <c r="A61" s="13" t="s">
        <v>13</v>
      </c>
    </row>
    <row r="62" spans="1:9" ht="15" customHeight="1" x14ac:dyDescent="0.25">
      <c r="A62" s="13" t="s">
        <v>8</v>
      </c>
    </row>
    <row r="63" spans="1:9" ht="15" customHeight="1" x14ac:dyDescent="0.25">
      <c r="A63" s="13" t="s">
        <v>6</v>
      </c>
    </row>
    <row r="64" spans="1:9" ht="15" customHeight="1" x14ac:dyDescent="0.25">
      <c r="A64" s="13" t="s">
        <v>19</v>
      </c>
    </row>
  </sheetData>
  <mergeCells count="2">
    <mergeCell ref="A1:I1"/>
    <mergeCell ref="A5:I5"/>
  </mergeCells>
  <pageMargins left="0.25" right="0.25" top="0.25" bottom="0.2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zoomScaleNormal="100" workbookViewId="0">
      <pane ySplit="3" topLeftCell="A31" activePane="bottomLeft" state="frozen"/>
      <selection sqref="A1:I1"/>
      <selection pane="bottomLeft" activeCell="A59" sqref="A59"/>
    </sheetView>
  </sheetViews>
  <sheetFormatPr defaultColWidth="10.7109375" defaultRowHeight="15" customHeight="1" x14ac:dyDescent="0.25"/>
  <cols>
    <col min="1" max="1" width="13.28515625" style="8" customWidth="1"/>
    <col min="2" max="3" width="16.28515625" style="1" bestFit="1" customWidth="1"/>
    <col min="4" max="5" width="15.7109375" style="1" customWidth="1"/>
    <col min="6" max="8" width="14.7109375" style="1" customWidth="1"/>
    <col min="9" max="9" width="15" style="1" customWidth="1"/>
    <col min="10" max="16384" width="10.7109375" style="1"/>
  </cols>
  <sheetData>
    <row r="1" spans="1:9" ht="15" customHeight="1" x14ac:dyDescent="0.25">
      <c r="A1" s="32" t="s">
        <v>15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5">
      <c r="A2" s="2"/>
      <c r="B2" s="2"/>
      <c r="C2" s="2"/>
      <c r="D2" s="2"/>
      <c r="E2" s="2"/>
      <c r="F2" s="2"/>
      <c r="G2" s="2"/>
      <c r="H2" s="2"/>
    </row>
    <row r="3" spans="1:9" s="7" customFormat="1" ht="25.5" x14ac:dyDescent="0.2">
      <c r="A3" s="4" t="s">
        <v>14</v>
      </c>
      <c r="B3" s="4" t="s">
        <v>1</v>
      </c>
      <c r="C3" s="5" t="s">
        <v>2</v>
      </c>
      <c r="D3" s="4" t="s">
        <v>12</v>
      </c>
      <c r="E3" s="4" t="s">
        <v>3</v>
      </c>
      <c r="F3" s="4" t="s">
        <v>7</v>
      </c>
      <c r="G3" s="4" t="s">
        <v>4</v>
      </c>
      <c r="H3" s="21" t="s">
        <v>9</v>
      </c>
      <c r="I3" s="4" t="s">
        <v>5</v>
      </c>
    </row>
    <row r="4" spans="1:9" s="7" customFormat="1" ht="12.75" x14ac:dyDescent="0.2">
      <c r="A4" s="3"/>
      <c r="B4" s="6"/>
      <c r="C4" s="19"/>
      <c r="D4" s="6"/>
      <c r="E4" s="6"/>
      <c r="F4" s="6"/>
      <c r="G4" s="6"/>
      <c r="H4" s="14"/>
      <c r="I4" s="6"/>
    </row>
    <row r="5" spans="1:9" ht="15" customHeight="1" x14ac:dyDescent="0.25">
      <c r="A5" s="31" t="s">
        <v>0</v>
      </c>
      <c r="B5" s="31"/>
      <c r="C5" s="31"/>
      <c r="D5" s="31"/>
      <c r="E5" s="31"/>
      <c r="F5" s="31"/>
      <c r="G5" s="31"/>
      <c r="H5" s="31"/>
      <c r="I5" s="31"/>
    </row>
    <row r="6" spans="1:9" ht="15" customHeight="1" x14ac:dyDescent="0.25">
      <c r="A6" s="10"/>
      <c r="B6" s="10"/>
      <c r="C6" s="10"/>
      <c r="D6" s="10"/>
      <c r="E6" s="10"/>
      <c r="F6" s="10"/>
      <c r="G6" s="10"/>
      <c r="H6" s="10"/>
    </row>
    <row r="7" spans="1:9" ht="15" customHeight="1" x14ac:dyDescent="0.25">
      <c r="A7" s="8">
        <v>44030</v>
      </c>
      <c r="B7" s="9">
        <v>6922406</v>
      </c>
      <c r="C7" s="9">
        <v>6783022.25</v>
      </c>
      <c r="D7" s="9">
        <v>139171.75</v>
      </c>
      <c r="E7" s="9">
        <f t="shared" ref="E7:E13" si="0">ROUND(D7*0.15,2)</f>
        <v>20875.759999999998</v>
      </c>
      <c r="F7" s="9">
        <f t="shared" ref="F7" si="1">ROUND(E7*0.15,2)</f>
        <v>3131.36</v>
      </c>
      <c r="G7" s="9">
        <f t="shared" ref="G7:G12" si="2">E7-F7</f>
        <v>17744.399999999998</v>
      </c>
      <c r="H7" s="9">
        <f t="shared" ref="H7:H13" si="3">ROUND(G7*0.01,2)</f>
        <v>177.44</v>
      </c>
      <c r="I7" s="15">
        <f t="shared" ref="I7:I12" si="4">G7-H7</f>
        <v>17566.96</v>
      </c>
    </row>
    <row r="8" spans="1:9" ht="15" customHeight="1" x14ac:dyDescent="0.25">
      <c r="A8" s="8">
        <f t="shared" ref="A8:A56" si="5">A7+7</f>
        <v>44037</v>
      </c>
      <c r="B8" s="9">
        <v>9447611.3000000007</v>
      </c>
      <c r="C8" s="9">
        <v>9241108.0999999996</v>
      </c>
      <c r="D8" s="9">
        <v>206408.2</v>
      </c>
      <c r="E8" s="9">
        <f t="shared" si="0"/>
        <v>30961.23</v>
      </c>
      <c r="F8" s="9">
        <f t="shared" ref="F8" si="6">ROUND(E8*0.15,2)</f>
        <v>4644.18</v>
      </c>
      <c r="G8" s="9">
        <f t="shared" si="2"/>
        <v>26317.05</v>
      </c>
      <c r="H8" s="9">
        <f t="shared" si="3"/>
        <v>263.17</v>
      </c>
      <c r="I8" s="15">
        <f t="shared" si="4"/>
        <v>26053.88</v>
      </c>
    </row>
    <row r="9" spans="1:9" ht="15" customHeight="1" x14ac:dyDescent="0.25">
      <c r="A9" s="8">
        <f t="shared" si="5"/>
        <v>44044</v>
      </c>
      <c r="B9" s="9">
        <v>12162080.15</v>
      </c>
      <c r="C9" s="9">
        <v>11954522.6</v>
      </c>
      <c r="D9" s="9">
        <v>207565.55</v>
      </c>
      <c r="E9" s="9">
        <f t="shared" si="0"/>
        <v>31134.83</v>
      </c>
      <c r="F9" s="9">
        <f t="shared" ref="F9" si="7">ROUND(E9*0.15,2)</f>
        <v>4670.22</v>
      </c>
      <c r="G9" s="9">
        <f t="shared" si="2"/>
        <v>26464.61</v>
      </c>
      <c r="H9" s="9">
        <f t="shared" si="3"/>
        <v>264.64999999999998</v>
      </c>
      <c r="I9" s="15">
        <f t="shared" si="4"/>
        <v>26199.96</v>
      </c>
    </row>
    <row r="10" spans="1:9" ht="15" customHeight="1" x14ac:dyDescent="0.25">
      <c r="A10" s="8">
        <f t="shared" si="5"/>
        <v>44051</v>
      </c>
      <c r="B10" s="9">
        <v>8634925.8499999996</v>
      </c>
      <c r="C10" s="9">
        <v>8363383.0899999999</v>
      </c>
      <c r="D10" s="9">
        <v>271493.51</v>
      </c>
      <c r="E10" s="9">
        <f t="shared" si="0"/>
        <v>40724.03</v>
      </c>
      <c r="F10" s="9">
        <f t="shared" ref="F10" si="8">ROUND(E10*0.15,2)</f>
        <v>6108.6</v>
      </c>
      <c r="G10" s="9">
        <f t="shared" si="2"/>
        <v>34615.43</v>
      </c>
      <c r="H10" s="9">
        <f t="shared" si="3"/>
        <v>346.15</v>
      </c>
      <c r="I10" s="15">
        <f t="shared" si="4"/>
        <v>34269.279999999999</v>
      </c>
    </row>
    <row r="11" spans="1:9" ht="15" customHeight="1" x14ac:dyDescent="0.25">
      <c r="A11" s="8">
        <f t="shared" si="5"/>
        <v>44058</v>
      </c>
      <c r="B11" s="9">
        <v>7589907.4500000002</v>
      </c>
      <c r="C11" s="9">
        <v>7391434.0700000003</v>
      </c>
      <c r="D11" s="9">
        <v>198322.38</v>
      </c>
      <c r="E11" s="9">
        <f t="shared" si="0"/>
        <v>29748.36</v>
      </c>
      <c r="F11" s="9">
        <f t="shared" ref="F11" si="9">ROUND(E11*0.15,2)</f>
        <v>4462.25</v>
      </c>
      <c r="G11" s="9">
        <f t="shared" si="2"/>
        <v>25286.11</v>
      </c>
      <c r="H11" s="9">
        <f t="shared" si="3"/>
        <v>252.86</v>
      </c>
      <c r="I11" s="15">
        <f t="shared" si="4"/>
        <v>25033.25</v>
      </c>
    </row>
    <row r="12" spans="1:9" ht="15" customHeight="1" x14ac:dyDescent="0.25">
      <c r="A12" s="8">
        <f t="shared" si="5"/>
        <v>44065</v>
      </c>
      <c r="B12" s="9">
        <v>10636804.25</v>
      </c>
      <c r="C12" s="9">
        <v>10660892.99</v>
      </c>
      <c r="D12" s="9">
        <v>-24038.74</v>
      </c>
      <c r="E12" s="9">
        <f t="shared" si="0"/>
        <v>-3605.81</v>
      </c>
      <c r="F12" s="9">
        <f t="shared" ref="F12" si="10">ROUND(E12*0.15,2)</f>
        <v>-540.87</v>
      </c>
      <c r="G12" s="9">
        <f t="shared" si="2"/>
        <v>-3064.94</v>
      </c>
      <c r="H12" s="9">
        <f t="shared" si="3"/>
        <v>-30.65</v>
      </c>
      <c r="I12" s="15">
        <f t="shared" si="4"/>
        <v>-3034.29</v>
      </c>
    </row>
    <row r="13" spans="1:9" ht="15" customHeight="1" x14ac:dyDescent="0.25">
      <c r="A13" s="8">
        <f t="shared" si="5"/>
        <v>44072</v>
      </c>
      <c r="B13" s="9">
        <v>10902264.199999999</v>
      </c>
      <c r="C13" s="9">
        <v>10857198.539999999</v>
      </c>
      <c r="D13" s="9">
        <v>44978.91</v>
      </c>
      <c r="E13" s="9">
        <f t="shared" si="0"/>
        <v>6746.84</v>
      </c>
      <c r="F13" s="9">
        <f t="shared" ref="F13" si="11">ROUND(E13*0.15,2)</f>
        <v>1012.03</v>
      </c>
      <c r="G13" s="9">
        <f t="shared" ref="G13" si="12">E13-F13</f>
        <v>5734.81</v>
      </c>
      <c r="H13" s="9">
        <f t="shared" si="3"/>
        <v>57.35</v>
      </c>
      <c r="I13" s="15">
        <f t="shared" ref="I13" si="13">G13-H13</f>
        <v>5677.46</v>
      </c>
    </row>
    <row r="14" spans="1:9" ht="15" customHeight="1" x14ac:dyDescent="0.25">
      <c r="A14" s="8">
        <f t="shared" si="5"/>
        <v>44079</v>
      </c>
      <c r="B14" s="9">
        <v>12130792.6</v>
      </c>
      <c r="C14" s="9">
        <v>12085712.390000001</v>
      </c>
      <c r="D14" s="9">
        <v>44630.81</v>
      </c>
      <c r="E14" s="9">
        <f t="shared" ref="E14" si="14">ROUND(D14*0.15,2)</f>
        <v>6694.62</v>
      </c>
      <c r="F14" s="9">
        <f t="shared" ref="F14" si="15">ROUND(E14*0.15,2)</f>
        <v>1004.19</v>
      </c>
      <c r="G14" s="9">
        <f t="shared" ref="G14" si="16">E14-F14</f>
        <v>5690.43</v>
      </c>
      <c r="H14" s="9">
        <f t="shared" ref="H14" si="17">ROUND(G14*0.01,2)</f>
        <v>56.9</v>
      </c>
      <c r="I14" s="15">
        <f t="shared" ref="I14" si="18">G14-H14</f>
        <v>5633.5300000000007</v>
      </c>
    </row>
    <row r="15" spans="1:9" ht="15" customHeight="1" x14ac:dyDescent="0.25">
      <c r="A15" s="8">
        <f t="shared" si="5"/>
        <v>44086</v>
      </c>
      <c r="B15" s="9">
        <v>11807832.5</v>
      </c>
      <c r="C15" s="9">
        <v>11422358.02</v>
      </c>
      <c r="D15" s="9">
        <v>385368.98</v>
      </c>
      <c r="E15" s="9">
        <f t="shared" ref="E15" si="19">ROUND(D15*0.15,2)</f>
        <v>57805.35</v>
      </c>
      <c r="F15" s="9">
        <f t="shared" ref="F15" si="20">ROUND(E15*0.15,2)</f>
        <v>8670.7999999999993</v>
      </c>
      <c r="G15" s="9">
        <f t="shared" ref="G15" si="21">E15-F15</f>
        <v>49134.55</v>
      </c>
      <c r="H15" s="9">
        <f t="shared" ref="H15" si="22">ROUND(G15*0.01,2)</f>
        <v>491.35</v>
      </c>
      <c r="I15" s="15">
        <f t="shared" ref="I15" si="23">G15-H15</f>
        <v>48643.200000000004</v>
      </c>
    </row>
    <row r="16" spans="1:9" ht="15" customHeight="1" x14ac:dyDescent="0.25">
      <c r="A16" s="8">
        <f t="shared" si="5"/>
        <v>44093</v>
      </c>
      <c r="B16" s="9">
        <v>8484535.75</v>
      </c>
      <c r="C16" s="9">
        <v>8262871.2000000002</v>
      </c>
      <c r="D16" s="9">
        <v>221523.55</v>
      </c>
      <c r="E16" s="9">
        <f t="shared" ref="E16" si="24">ROUND(D16*0.15,2)</f>
        <v>33228.53</v>
      </c>
      <c r="F16" s="9">
        <f t="shared" ref="F16" si="25">ROUND(E16*0.15,2)</f>
        <v>4984.28</v>
      </c>
      <c r="G16" s="9">
        <f t="shared" ref="G16" si="26">E16-F16</f>
        <v>28244.25</v>
      </c>
      <c r="H16" s="9">
        <f t="shared" ref="H16" si="27">ROUND(G16*0.01,2)</f>
        <v>282.44</v>
      </c>
      <c r="I16" s="15">
        <f t="shared" ref="I16" si="28">G16-H16</f>
        <v>27961.81</v>
      </c>
    </row>
    <row r="17" spans="1:9" ht="15" customHeight="1" x14ac:dyDescent="0.25">
      <c r="A17" s="8">
        <f t="shared" si="5"/>
        <v>44100</v>
      </c>
      <c r="B17" s="9">
        <v>8445328.9499999993</v>
      </c>
      <c r="C17" s="9">
        <v>9477663.8599999994</v>
      </c>
      <c r="D17" s="9">
        <v>245436.09</v>
      </c>
      <c r="E17" s="9">
        <f t="shared" ref="E17" si="29">ROUND(D17*0.15,2)</f>
        <v>36815.410000000003</v>
      </c>
      <c r="F17" s="9">
        <f t="shared" ref="F17" si="30">ROUND(E17*0.15,2)</f>
        <v>5522.31</v>
      </c>
      <c r="G17" s="9">
        <f t="shared" ref="G17" si="31">E17-F17</f>
        <v>31293.100000000002</v>
      </c>
      <c r="H17" s="9">
        <f t="shared" ref="H17" si="32">ROUND(G17*0.01,2)</f>
        <v>312.93</v>
      </c>
      <c r="I17" s="15">
        <f t="shared" ref="I17" si="33">G17-H17</f>
        <v>30980.170000000002</v>
      </c>
    </row>
    <row r="18" spans="1:9" ht="15" customHeight="1" x14ac:dyDescent="0.25">
      <c r="A18" s="8">
        <f t="shared" si="5"/>
        <v>44107</v>
      </c>
      <c r="B18" s="9">
        <v>10974348.300000001</v>
      </c>
      <c r="C18" s="9">
        <v>10620696.52</v>
      </c>
      <c r="D18" s="9">
        <v>353839.28</v>
      </c>
      <c r="E18" s="9">
        <f t="shared" ref="E18" si="34">ROUND(D18*0.15,2)</f>
        <v>53075.89</v>
      </c>
      <c r="F18" s="9">
        <f t="shared" ref="F18" si="35">ROUND(E18*0.15,2)</f>
        <v>7961.38</v>
      </c>
      <c r="G18" s="9">
        <f t="shared" ref="G18" si="36">E18-F18</f>
        <v>45114.51</v>
      </c>
      <c r="H18" s="9">
        <f t="shared" ref="H18" si="37">ROUND(G18*0.01,2)</f>
        <v>451.15</v>
      </c>
      <c r="I18" s="15">
        <f t="shared" ref="I18" si="38">G18-H18</f>
        <v>44663.360000000001</v>
      </c>
    </row>
    <row r="19" spans="1:9" ht="15" customHeight="1" x14ac:dyDescent="0.25">
      <c r="A19" s="8">
        <f t="shared" si="5"/>
        <v>44114</v>
      </c>
      <c r="B19" s="9">
        <v>10938929.199999999</v>
      </c>
      <c r="C19" s="9">
        <v>10673869.17</v>
      </c>
      <c r="D19" s="9">
        <v>265022.53000000003</v>
      </c>
      <c r="E19" s="9">
        <f t="shared" ref="E19" si="39">ROUND(D19*0.15,2)</f>
        <v>39753.379999999997</v>
      </c>
      <c r="F19" s="9">
        <f t="shared" ref="F19" si="40">ROUND(E19*0.15,2)</f>
        <v>5963.01</v>
      </c>
      <c r="G19" s="9">
        <f t="shared" ref="G19" si="41">E19-F19</f>
        <v>33790.369999999995</v>
      </c>
      <c r="H19" s="9">
        <f t="shared" ref="H19" si="42">ROUND(G19*0.01,2)</f>
        <v>337.9</v>
      </c>
      <c r="I19" s="15">
        <f t="shared" ref="I19" si="43">G19-H19</f>
        <v>33452.469999999994</v>
      </c>
    </row>
    <row r="20" spans="1:9" ht="15" customHeight="1" x14ac:dyDescent="0.25">
      <c r="A20" s="8">
        <f t="shared" si="5"/>
        <v>44121</v>
      </c>
      <c r="B20" s="9">
        <v>9618321.75</v>
      </c>
      <c r="C20" s="9">
        <v>9440421.5299999993</v>
      </c>
      <c r="D20" s="9">
        <v>177763.42</v>
      </c>
      <c r="E20" s="9">
        <f t="shared" ref="E20" si="44">ROUND(D20*0.15,2)</f>
        <v>26664.51</v>
      </c>
      <c r="F20" s="9">
        <f t="shared" ref="F20" si="45">ROUND(E20*0.15,2)</f>
        <v>3999.68</v>
      </c>
      <c r="G20" s="9">
        <f t="shared" ref="G20" si="46">E20-F20</f>
        <v>22664.829999999998</v>
      </c>
      <c r="H20" s="9">
        <f t="shared" ref="H20" si="47">ROUND(G20*0.01,2)</f>
        <v>226.65</v>
      </c>
      <c r="I20" s="15">
        <f t="shared" ref="I20" si="48">G20-H20</f>
        <v>22438.179999999997</v>
      </c>
    </row>
    <row r="21" spans="1:9" ht="15" customHeight="1" x14ac:dyDescent="0.25">
      <c r="A21" s="8">
        <f t="shared" si="5"/>
        <v>44128</v>
      </c>
      <c r="B21" s="9">
        <v>8429807.4000000004</v>
      </c>
      <c r="C21" s="9">
        <v>8164740.5599999996</v>
      </c>
      <c r="D21" s="9">
        <v>265071.74</v>
      </c>
      <c r="E21" s="9">
        <f t="shared" ref="E21" si="49">ROUND(D21*0.15,2)</f>
        <v>39760.76</v>
      </c>
      <c r="F21" s="9">
        <f t="shared" ref="F21" si="50">ROUND(E21*0.15,2)</f>
        <v>5964.11</v>
      </c>
      <c r="G21" s="9">
        <f t="shared" ref="G21" si="51">E21-F21</f>
        <v>33796.65</v>
      </c>
      <c r="H21" s="9">
        <f t="shared" ref="H21" si="52">ROUND(G21*0.01,2)</f>
        <v>337.97</v>
      </c>
      <c r="I21" s="15">
        <f t="shared" ref="I21" si="53">G21-H21</f>
        <v>33458.68</v>
      </c>
    </row>
    <row r="22" spans="1:9" ht="15" customHeight="1" x14ac:dyDescent="0.25">
      <c r="A22" s="8">
        <f t="shared" si="5"/>
        <v>44135</v>
      </c>
      <c r="B22" s="9">
        <v>8613304.0500000007</v>
      </c>
      <c r="C22" s="9">
        <v>8336219.54</v>
      </c>
      <c r="D22" s="9">
        <v>277241.51</v>
      </c>
      <c r="E22" s="9">
        <f t="shared" ref="E22" si="54">ROUND(D22*0.15,2)</f>
        <v>41586.230000000003</v>
      </c>
      <c r="F22" s="9">
        <f t="shared" ref="F22" si="55">ROUND(E22*0.15,2)</f>
        <v>6237.93</v>
      </c>
      <c r="G22" s="9">
        <f t="shared" ref="G22" si="56">E22-F22</f>
        <v>35348.300000000003</v>
      </c>
      <c r="H22" s="9">
        <f t="shared" ref="H22" si="57">ROUND(G22*0.01,2)</f>
        <v>353.48</v>
      </c>
      <c r="I22" s="15">
        <f t="shared" ref="I22" si="58">G22-H22</f>
        <v>34994.82</v>
      </c>
    </row>
    <row r="23" spans="1:9" ht="15" customHeight="1" x14ac:dyDescent="0.25">
      <c r="A23" s="8">
        <f t="shared" si="5"/>
        <v>44142</v>
      </c>
      <c r="B23" s="9">
        <v>9539446.25</v>
      </c>
      <c r="C23" s="9">
        <v>9332030.9900000002</v>
      </c>
      <c r="D23" s="9">
        <v>207352.56</v>
      </c>
      <c r="E23" s="9">
        <f t="shared" ref="E23" si="59">ROUND(D23*0.15,2)</f>
        <v>31102.880000000001</v>
      </c>
      <c r="F23" s="9">
        <f t="shared" ref="F23" si="60">ROUND(E23*0.15,2)</f>
        <v>4665.43</v>
      </c>
      <c r="G23" s="9">
        <f t="shared" ref="G23" si="61">E23-F23</f>
        <v>26437.45</v>
      </c>
      <c r="H23" s="9">
        <f t="shared" ref="H23" si="62">ROUND(G23*0.01,2)</f>
        <v>264.37</v>
      </c>
      <c r="I23" s="15">
        <f t="shared" ref="I23" si="63">G23-H23</f>
        <v>26173.08</v>
      </c>
    </row>
    <row r="24" spans="1:9" ht="15" customHeight="1" x14ac:dyDescent="0.25">
      <c r="A24" s="8">
        <f t="shared" si="5"/>
        <v>44149</v>
      </c>
      <c r="B24" s="9">
        <v>11441698.550000001</v>
      </c>
      <c r="C24" s="9">
        <v>11100029.42</v>
      </c>
      <c r="D24" s="9">
        <v>341359.33</v>
      </c>
      <c r="E24" s="9">
        <f t="shared" ref="E24" si="64">ROUND(D24*0.15,2)</f>
        <v>51203.9</v>
      </c>
      <c r="F24" s="9">
        <f t="shared" ref="F24" si="65">ROUND(E24*0.15,2)</f>
        <v>7680.59</v>
      </c>
      <c r="G24" s="9">
        <f t="shared" ref="G24" si="66">E24-F24</f>
        <v>43523.31</v>
      </c>
      <c r="H24" s="9">
        <f t="shared" ref="H24" si="67">ROUND(G24*0.01,2)</f>
        <v>435.23</v>
      </c>
      <c r="I24" s="15">
        <f t="shared" ref="I24" si="68">G24-H24</f>
        <v>43088.079999999994</v>
      </c>
    </row>
    <row r="25" spans="1:9" ht="15" customHeight="1" x14ac:dyDescent="0.25">
      <c r="A25" s="8">
        <f t="shared" si="5"/>
        <v>44156</v>
      </c>
      <c r="B25" s="9">
        <v>9602048.8499999996</v>
      </c>
      <c r="C25" s="9">
        <v>10590068.67</v>
      </c>
      <c r="D25" s="9">
        <v>292318.28000000003</v>
      </c>
      <c r="E25" s="9">
        <f t="shared" ref="E25" si="69">ROUND(D25*0.15,2)</f>
        <v>43847.74</v>
      </c>
      <c r="F25" s="9">
        <f t="shared" ref="F25" si="70">ROUND(E25*0.15,2)</f>
        <v>6577.16</v>
      </c>
      <c r="G25" s="9">
        <f t="shared" ref="G25" si="71">E25-F25</f>
        <v>37270.58</v>
      </c>
      <c r="H25" s="9">
        <f t="shared" ref="H25" si="72">ROUND(G25*0.01,2)</f>
        <v>372.71</v>
      </c>
      <c r="I25" s="15">
        <f t="shared" ref="I25" si="73">G25-H25</f>
        <v>36897.870000000003</v>
      </c>
    </row>
    <row r="26" spans="1:9" ht="15" customHeight="1" x14ac:dyDescent="0.25">
      <c r="A26" s="8">
        <f t="shared" si="5"/>
        <v>44163</v>
      </c>
      <c r="B26" s="9">
        <v>13359418.25</v>
      </c>
      <c r="C26" s="9">
        <v>13057434.43</v>
      </c>
      <c r="D26" s="9">
        <v>302051.71999999997</v>
      </c>
      <c r="E26" s="9">
        <f t="shared" ref="E26" si="74">ROUND(D26*0.15,2)</f>
        <v>45307.76</v>
      </c>
      <c r="F26" s="9">
        <f t="shared" ref="F26" si="75">ROUND(E26*0.15,2)</f>
        <v>6796.16</v>
      </c>
      <c r="G26" s="9">
        <f t="shared" ref="G26" si="76">E26-F26</f>
        <v>38511.600000000006</v>
      </c>
      <c r="H26" s="9">
        <f t="shared" ref="H26" si="77">ROUND(G26*0.01,2)</f>
        <v>385.12</v>
      </c>
      <c r="I26" s="15">
        <f t="shared" ref="I26" si="78">G26-H26</f>
        <v>38126.480000000003</v>
      </c>
    </row>
    <row r="27" spans="1:9" ht="15" customHeight="1" x14ac:dyDescent="0.25">
      <c r="A27" s="8">
        <f t="shared" si="5"/>
        <v>44170</v>
      </c>
      <c r="B27" s="9">
        <v>13237428.949999999</v>
      </c>
      <c r="C27" s="9">
        <v>12849953.689999999</v>
      </c>
      <c r="D27" s="9">
        <v>387173.46</v>
      </c>
      <c r="E27" s="9">
        <f t="shared" ref="E27" si="79">ROUND(D27*0.15,2)</f>
        <v>58076.02</v>
      </c>
      <c r="F27" s="9">
        <f t="shared" ref="F27" si="80">ROUND(E27*0.15,2)</f>
        <v>8711.4</v>
      </c>
      <c r="G27" s="9">
        <f t="shared" ref="G27" si="81">E27-F27</f>
        <v>49364.619999999995</v>
      </c>
      <c r="H27" s="9">
        <f t="shared" ref="H27" si="82">ROUND(G27*0.01,2)</f>
        <v>493.65</v>
      </c>
      <c r="I27" s="15">
        <f t="shared" ref="I27" si="83">G27-H27</f>
        <v>48870.969999999994</v>
      </c>
    </row>
    <row r="28" spans="1:9" ht="15" customHeight="1" x14ac:dyDescent="0.25">
      <c r="A28" s="8">
        <f t="shared" si="5"/>
        <v>44177</v>
      </c>
      <c r="B28" s="9">
        <v>14216920.949999999</v>
      </c>
      <c r="C28" s="9">
        <v>13894146.1</v>
      </c>
      <c r="D28" s="9">
        <v>322540.95</v>
      </c>
      <c r="E28" s="9">
        <f t="shared" ref="E28" si="84">ROUND(D28*0.15,2)</f>
        <v>48381.14</v>
      </c>
      <c r="F28" s="9">
        <f t="shared" ref="F28" si="85">ROUND(E28*0.15,2)</f>
        <v>7257.17</v>
      </c>
      <c r="G28" s="9">
        <f t="shared" ref="G28" si="86">E28-F28</f>
        <v>41123.97</v>
      </c>
      <c r="H28" s="9">
        <f t="shared" ref="H28" si="87">ROUND(G28*0.01,2)</f>
        <v>411.24</v>
      </c>
      <c r="I28" s="15">
        <f t="shared" ref="I28" si="88">G28-H28</f>
        <v>40712.730000000003</v>
      </c>
    </row>
    <row r="29" spans="1:9" ht="15" customHeight="1" x14ac:dyDescent="0.25">
      <c r="A29" s="8">
        <f t="shared" si="5"/>
        <v>44184</v>
      </c>
      <c r="B29" s="9">
        <v>15146528.439999999</v>
      </c>
      <c r="C29" s="9">
        <v>14785267.109999999</v>
      </c>
      <c r="D29" s="9">
        <v>361085.78</v>
      </c>
      <c r="E29" s="9">
        <f t="shared" ref="E29" si="89">ROUND(D29*0.15,2)</f>
        <v>54162.87</v>
      </c>
      <c r="F29" s="9">
        <f t="shared" ref="F29" si="90">ROUND(E29*0.15,2)</f>
        <v>8124.43</v>
      </c>
      <c r="G29" s="9">
        <f t="shared" ref="G29" si="91">E29-F29</f>
        <v>46038.44</v>
      </c>
      <c r="H29" s="9">
        <f t="shared" ref="H29" si="92">ROUND(G29*0.01,2)</f>
        <v>460.38</v>
      </c>
      <c r="I29" s="15">
        <f t="shared" ref="I29" si="93">G29-H29</f>
        <v>45578.060000000005</v>
      </c>
    </row>
    <row r="30" spans="1:9" ht="15" customHeight="1" x14ac:dyDescent="0.25">
      <c r="A30" s="8">
        <f t="shared" si="5"/>
        <v>44191</v>
      </c>
      <c r="B30" s="9">
        <v>15509737.59</v>
      </c>
      <c r="C30" s="9">
        <v>15173968.26</v>
      </c>
      <c r="D30" s="9">
        <v>335661.83</v>
      </c>
      <c r="E30" s="9">
        <f t="shared" ref="E30" si="94">ROUND(D30*0.15,2)</f>
        <v>50349.27</v>
      </c>
      <c r="F30" s="9">
        <f t="shared" ref="F30" si="95">ROUND(E30*0.15,2)</f>
        <v>7552.39</v>
      </c>
      <c r="G30" s="9">
        <f t="shared" ref="G30" si="96">E30-F30</f>
        <v>42796.88</v>
      </c>
      <c r="H30" s="9">
        <f t="shared" ref="H30" si="97">ROUND(G30*0.01,2)</f>
        <v>427.97</v>
      </c>
      <c r="I30" s="15">
        <f t="shared" ref="I30" si="98">G30-H30</f>
        <v>42368.909999999996</v>
      </c>
    </row>
    <row r="31" spans="1:9" ht="15" customHeight="1" x14ac:dyDescent="0.25">
      <c r="A31" s="8">
        <f t="shared" si="5"/>
        <v>44198</v>
      </c>
      <c r="B31" s="9">
        <v>15003546.93</v>
      </c>
      <c r="C31" s="9">
        <v>14626363.550000001</v>
      </c>
      <c r="D31" s="9">
        <v>377183.38</v>
      </c>
      <c r="E31" s="9">
        <f t="shared" ref="E31" si="99">ROUND(D31*0.15,2)</f>
        <v>56577.51</v>
      </c>
      <c r="F31" s="9">
        <f t="shared" ref="F31" si="100">ROUND(E31*0.15,2)</f>
        <v>8486.6299999999992</v>
      </c>
      <c r="G31" s="9">
        <f t="shared" ref="G31" si="101">E31-F31</f>
        <v>48090.880000000005</v>
      </c>
      <c r="H31" s="9">
        <f t="shared" ref="H31" si="102">ROUND(G31*0.01,2)</f>
        <v>480.91</v>
      </c>
      <c r="I31" s="15">
        <f t="shared" ref="I31" si="103">G31-H31</f>
        <v>47609.97</v>
      </c>
    </row>
    <row r="32" spans="1:9" ht="15" customHeight="1" x14ac:dyDescent="0.25">
      <c r="A32" s="8">
        <f t="shared" si="5"/>
        <v>44205</v>
      </c>
      <c r="B32" s="9">
        <v>15849793.27</v>
      </c>
      <c r="C32" s="9">
        <v>15545705.34</v>
      </c>
      <c r="D32" s="9">
        <v>303707.37</v>
      </c>
      <c r="E32" s="9">
        <f t="shared" ref="E32" si="104">ROUND(D32*0.15,2)</f>
        <v>45556.11</v>
      </c>
      <c r="F32" s="9">
        <f t="shared" ref="F32" si="105">ROUND(E32*0.15,2)</f>
        <v>6833.42</v>
      </c>
      <c r="G32" s="9">
        <f t="shared" ref="G32" si="106">E32-F32</f>
        <v>38722.69</v>
      </c>
      <c r="H32" s="9">
        <f t="shared" ref="H32" si="107">ROUND(G32*0.01,2)</f>
        <v>387.23</v>
      </c>
      <c r="I32" s="15">
        <f t="shared" ref="I32" si="108">G32-H32</f>
        <v>38335.46</v>
      </c>
    </row>
    <row r="33" spans="1:9" ht="15" customHeight="1" x14ac:dyDescent="0.25">
      <c r="A33" s="8">
        <f t="shared" si="5"/>
        <v>44212</v>
      </c>
      <c r="B33" s="9">
        <v>16692843.279999999</v>
      </c>
      <c r="C33" s="9">
        <v>16154753.26</v>
      </c>
      <c r="D33" s="9">
        <v>537920.18000000005</v>
      </c>
      <c r="E33" s="9">
        <f t="shared" ref="E33" si="109">ROUND(D33*0.15,2)</f>
        <v>80688.03</v>
      </c>
      <c r="F33" s="9">
        <f t="shared" ref="F33" si="110">ROUND(E33*0.15,2)</f>
        <v>12103.2</v>
      </c>
      <c r="G33" s="9">
        <f t="shared" ref="G33" si="111">E33-F33</f>
        <v>68584.83</v>
      </c>
      <c r="H33" s="9">
        <f t="shared" ref="H33" si="112">ROUND(G33*0.01,2)</f>
        <v>685.85</v>
      </c>
      <c r="I33" s="15">
        <f t="shared" ref="I33" si="113">G33-H33</f>
        <v>67898.98</v>
      </c>
    </row>
    <row r="34" spans="1:9" ht="15" customHeight="1" x14ac:dyDescent="0.25">
      <c r="A34" s="8">
        <f t="shared" si="5"/>
        <v>44219</v>
      </c>
      <c r="B34" s="9">
        <v>16860252.190000001</v>
      </c>
      <c r="C34" s="9">
        <v>16635566.439999999</v>
      </c>
      <c r="D34" s="9">
        <v>224685.75</v>
      </c>
      <c r="E34" s="9">
        <f t="shared" ref="E34" si="114">ROUND(D34*0.15,2)</f>
        <v>33702.86</v>
      </c>
      <c r="F34" s="9">
        <f t="shared" ref="F34" si="115">ROUND(E34*0.15,2)</f>
        <v>5055.43</v>
      </c>
      <c r="G34" s="9">
        <f t="shared" ref="G34" si="116">E34-F34</f>
        <v>28647.43</v>
      </c>
      <c r="H34" s="9">
        <f t="shared" ref="H34" si="117">ROUND(G34*0.01,2)</f>
        <v>286.47000000000003</v>
      </c>
      <c r="I34" s="15">
        <f t="shared" ref="I34" si="118">G34-H34</f>
        <v>28360.959999999999</v>
      </c>
    </row>
    <row r="35" spans="1:9" ht="15" customHeight="1" x14ac:dyDescent="0.25">
      <c r="A35" s="8">
        <f t="shared" si="5"/>
        <v>44226</v>
      </c>
      <c r="B35" s="9">
        <v>15823212.060000001</v>
      </c>
      <c r="C35" s="9">
        <v>15460618.43</v>
      </c>
      <c r="D35" s="9">
        <v>362593.63</v>
      </c>
      <c r="E35" s="9">
        <f t="shared" ref="E35" si="119">ROUND(D35*0.15,2)</f>
        <v>54389.04</v>
      </c>
      <c r="F35" s="9">
        <f t="shared" ref="F35" si="120">ROUND(E35*0.15,2)</f>
        <v>8158.36</v>
      </c>
      <c r="G35" s="9">
        <f t="shared" ref="G35" si="121">E35-F35</f>
        <v>46230.68</v>
      </c>
      <c r="H35" s="9">
        <f t="shared" ref="H35" si="122">ROUND(G35*0.01,2)</f>
        <v>462.31</v>
      </c>
      <c r="I35" s="15">
        <f t="shared" ref="I35" si="123">G35-H35</f>
        <v>45768.37</v>
      </c>
    </row>
    <row r="36" spans="1:9" ht="15" customHeight="1" x14ac:dyDescent="0.25">
      <c r="A36" s="8">
        <f t="shared" si="5"/>
        <v>44233</v>
      </c>
      <c r="B36" s="9">
        <v>14777582.359999999</v>
      </c>
      <c r="C36" s="9">
        <v>14465275.300000001</v>
      </c>
      <c r="D36" s="9">
        <v>312307.06</v>
      </c>
      <c r="E36" s="9">
        <f t="shared" ref="E36" si="124">ROUND(D36*0.15,2)</f>
        <v>46846.06</v>
      </c>
      <c r="F36" s="9">
        <f t="shared" ref="F36" si="125">ROUND(E36*0.15,2)</f>
        <v>7026.91</v>
      </c>
      <c r="G36" s="9">
        <f t="shared" ref="G36" si="126">E36-F36</f>
        <v>39819.149999999994</v>
      </c>
      <c r="H36" s="9">
        <f t="shared" ref="H36" si="127">ROUND(G36*0.01,2)</f>
        <v>398.19</v>
      </c>
      <c r="I36" s="15">
        <f t="shared" ref="I36" si="128">G36-H36</f>
        <v>39420.959999999992</v>
      </c>
    </row>
    <row r="37" spans="1:9" ht="15" customHeight="1" x14ac:dyDescent="0.25">
      <c r="A37" s="8">
        <f t="shared" si="5"/>
        <v>44240</v>
      </c>
      <c r="B37" s="9">
        <v>25109261</v>
      </c>
      <c r="C37" s="9">
        <v>24611348.690000001</v>
      </c>
      <c r="D37" s="9">
        <v>497912.31</v>
      </c>
      <c r="E37" s="9">
        <f t="shared" ref="E37" si="129">ROUND(D37*0.15,2)</f>
        <v>74686.850000000006</v>
      </c>
      <c r="F37" s="9">
        <f t="shared" ref="F37" si="130">ROUND(E37*0.15,2)</f>
        <v>11203.03</v>
      </c>
      <c r="G37" s="9">
        <f t="shared" ref="G37" si="131">E37-F37</f>
        <v>63483.820000000007</v>
      </c>
      <c r="H37" s="9">
        <f t="shared" ref="H37" si="132">ROUND(G37*0.01,2)</f>
        <v>634.84</v>
      </c>
      <c r="I37" s="15">
        <f t="shared" ref="I37" si="133">G37-H37</f>
        <v>62848.98000000001</v>
      </c>
    </row>
    <row r="38" spans="1:9" ht="15" customHeight="1" x14ac:dyDescent="0.25">
      <c r="A38" s="8">
        <f t="shared" si="5"/>
        <v>44247</v>
      </c>
      <c r="B38" s="9">
        <v>17818873.699999999</v>
      </c>
      <c r="C38" s="9">
        <v>17404284.879999999</v>
      </c>
      <c r="D38" s="9">
        <v>414588.82</v>
      </c>
      <c r="E38" s="9">
        <f t="shared" ref="E38" si="134">ROUND(D38*0.15,2)</f>
        <v>62188.32</v>
      </c>
      <c r="F38" s="9">
        <f t="shared" ref="F38" si="135">ROUND(E38*0.15,2)</f>
        <v>9328.25</v>
      </c>
      <c r="G38" s="9">
        <f t="shared" ref="G38" si="136">E38-F38</f>
        <v>52860.07</v>
      </c>
      <c r="H38" s="9">
        <f t="shared" ref="H38" si="137">ROUND(G38*0.01,2)</f>
        <v>528.6</v>
      </c>
      <c r="I38" s="15">
        <f t="shared" ref="I38" si="138">G38-H38</f>
        <v>52331.47</v>
      </c>
    </row>
    <row r="39" spans="1:9" ht="15" customHeight="1" x14ac:dyDescent="0.25">
      <c r="A39" s="8">
        <f t="shared" si="5"/>
        <v>44254</v>
      </c>
      <c r="B39" s="9">
        <v>7262187.1799999997</v>
      </c>
      <c r="C39" s="9">
        <v>10098661.619999999</v>
      </c>
      <c r="D39" s="9">
        <v>421564.15999999997</v>
      </c>
      <c r="E39" s="9">
        <f t="shared" ref="E39" si="139">ROUND(D39*0.15,2)</f>
        <v>63234.62</v>
      </c>
      <c r="F39" s="9">
        <f t="shared" ref="F39" si="140">ROUND(E39*0.15,2)</f>
        <v>9485.19</v>
      </c>
      <c r="G39" s="9">
        <f t="shared" ref="G39" si="141">E39-F39</f>
        <v>53749.43</v>
      </c>
      <c r="H39" s="9">
        <f t="shared" ref="H39" si="142">ROUND(G39*0.01,2)</f>
        <v>537.49</v>
      </c>
      <c r="I39" s="15">
        <f t="shared" ref="I39" si="143">G39-H39</f>
        <v>53211.94</v>
      </c>
    </row>
    <row r="40" spans="1:9" ht="15" customHeight="1" x14ac:dyDescent="0.25">
      <c r="A40" s="8">
        <f t="shared" si="5"/>
        <v>44261</v>
      </c>
      <c r="B40" s="9">
        <v>14210776.289999999</v>
      </c>
      <c r="C40" s="9">
        <v>13825005.890000001</v>
      </c>
      <c r="D40" s="9">
        <v>385770.4</v>
      </c>
      <c r="E40" s="9">
        <f t="shared" ref="E40" si="144">ROUND(D40*0.15,2)</f>
        <v>57865.56</v>
      </c>
      <c r="F40" s="9">
        <f t="shared" ref="F40" si="145">ROUND(E40*0.15,2)</f>
        <v>8679.83</v>
      </c>
      <c r="G40" s="9">
        <f t="shared" ref="G40" si="146">E40-F40</f>
        <v>49185.729999999996</v>
      </c>
      <c r="H40" s="9">
        <f t="shared" ref="H40" si="147">ROUND(G40*0.01,2)</f>
        <v>491.86</v>
      </c>
      <c r="I40" s="15">
        <f t="shared" ref="I40" si="148">G40-H40</f>
        <v>48693.869999999995</v>
      </c>
    </row>
    <row r="41" spans="1:9" ht="15" customHeight="1" x14ac:dyDescent="0.25">
      <c r="A41" s="8">
        <f t="shared" si="5"/>
        <v>44268</v>
      </c>
      <c r="B41" s="9">
        <v>17636056.489999998</v>
      </c>
      <c r="C41" s="9">
        <v>17247818.579999998</v>
      </c>
      <c r="D41" s="9">
        <v>388237.91</v>
      </c>
      <c r="E41" s="9">
        <f t="shared" ref="E41" si="149">ROUND(D41*0.15,2)</f>
        <v>58235.69</v>
      </c>
      <c r="F41" s="9">
        <f t="shared" ref="F41" si="150">ROUND(E41*0.15,2)</f>
        <v>8735.35</v>
      </c>
      <c r="G41" s="9">
        <f t="shared" ref="G41" si="151">E41-F41</f>
        <v>49500.340000000004</v>
      </c>
      <c r="H41" s="9">
        <f t="shared" ref="H41" si="152">ROUND(G41*0.01,2)</f>
        <v>495</v>
      </c>
      <c r="I41" s="15">
        <f t="shared" ref="I41" si="153">G41-H41</f>
        <v>49005.340000000004</v>
      </c>
    </row>
    <row r="42" spans="1:9" ht="15" customHeight="1" x14ac:dyDescent="0.25">
      <c r="A42" s="8">
        <f t="shared" si="5"/>
        <v>44275</v>
      </c>
      <c r="B42" s="9">
        <v>22789098.600000001</v>
      </c>
      <c r="C42" s="9">
        <v>22301474.309999999</v>
      </c>
      <c r="D42" s="9">
        <v>487624.29</v>
      </c>
      <c r="E42" s="9">
        <f t="shared" ref="E42" si="154">ROUND(D42*0.15,2)</f>
        <v>73143.64</v>
      </c>
      <c r="F42" s="9">
        <f t="shared" ref="F42" si="155">ROUND(E42*0.15,2)</f>
        <v>10971.55</v>
      </c>
      <c r="G42" s="9">
        <f t="shared" ref="G42" si="156">E42-F42</f>
        <v>62172.09</v>
      </c>
      <c r="H42" s="9">
        <f t="shared" ref="H42" si="157">ROUND(G42*0.01,2)</f>
        <v>621.72</v>
      </c>
      <c r="I42" s="15">
        <f t="shared" ref="I42" si="158">G42-H42</f>
        <v>61550.369999999995</v>
      </c>
    </row>
    <row r="43" spans="1:9" ht="15" customHeight="1" x14ac:dyDescent="0.25">
      <c r="A43" s="8">
        <f t="shared" si="5"/>
        <v>44282</v>
      </c>
      <c r="B43" s="9">
        <v>13966323.119999999</v>
      </c>
      <c r="C43" s="9">
        <v>13506558.43</v>
      </c>
      <c r="D43" s="9">
        <v>459764.69</v>
      </c>
      <c r="E43" s="9">
        <f t="shared" ref="E43" si="159">ROUND(D43*0.15,2)</f>
        <v>68964.7</v>
      </c>
      <c r="F43" s="9">
        <f t="shared" ref="F43" si="160">ROUND(E43*0.15,2)</f>
        <v>10344.709999999999</v>
      </c>
      <c r="G43" s="9">
        <f t="shared" ref="G43" si="161">E43-F43</f>
        <v>58619.99</v>
      </c>
      <c r="H43" s="9">
        <f t="shared" ref="H43" si="162">ROUND(G43*0.01,2)</f>
        <v>586.20000000000005</v>
      </c>
      <c r="I43" s="15">
        <f t="shared" ref="I43" si="163">G43-H43</f>
        <v>58033.79</v>
      </c>
    </row>
    <row r="44" spans="1:9" ht="15" customHeight="1" x14ac:dyDescent="0.25">
      <c r="A44" s="8">
        <f t="shared" si="5"/>
        <v>44289</v>
      </c>
      <c r="B44" s="9">
        <v>16318027.630000001</v>
      </c>
      <c r="C44" s="9">
        <v>15807627.4</v>
      </c>
      <c r="D44" s="9">
        <v>510400.23</v>
      </c>
      <c r="E44" s="9">
        <f t="shared" ref="E44" si="164">ROUND(D44*0.15,2)</f>
        <v>76560.03</v>
      </c>
      <c r="F44" s="9">
        <f t="shared" ref="F44" si="165">ROUND(E44*0.15,2)</f>
        <v>11484</v>
      </c>
      <c r="G44" s="9">
        <f t="shared" ref="G44" si="166">E44-F44</f>
        <v>65076.03</v>
      </c>
      <c r="H44" s="9">
        <f t="shared" ref="H44" si="167">ROUND(G44*0.01,2)</f>
        <v>650.76</v>
      </c>
      <c r="I44" s="15">
        <f t="shared" ref="I44" si="168">G44-H44</f>
        <v>64425.27</v>
      </c>
    </row>
    <row r="45" spans="1:9" ht="15" customHeight="1" x14ac:dyDescent="0.25">
      <c r="A45" s="8">
        <f t="shared" si="5"/>
        <v>44296</v>
      </c>
      <c r="B45" s="9">
        <v>14877553.93</v>
      </c>
      <c r="C45" s="9">
        <v>14419443.890000001</v>
      </c>
      <c r="D45" s="9">
        <v>458110.04</v>
      </c>
      <c r="E45" s="9">
        <f t="shared" ref="E45" si="169">ROUND(D45*0.15,2)</f>
        <v>68716.509999999995</v>
      </c>
      <c r="F45" s="9">
        <f t="shared" ref="F45" si="170">ROUND(E45*0.15,2)</f>
        <v>10307.48</v>
      </c>
      <c r="G45" s="9">
        <f t="shared" ref="G45" si="171">E45-F45</f>
        <v>58409.03</v>
      </c>
      <c r="H45" s="9">
        <f t="shared" ref="H45" si="172">ROUND(G45*0.01,2)</f>
        <v>584.09</v>
      </c>
      <c r="I45" s="15">
        <f t="shared" ref="I45" si="173">G45-H45</f>
        <v>57824.94</v>
      </c>
    </row>
    <row r="46" spans="1:9" ht="15" customHeight="1" x14ac:dyDescent="0.25">
      <c r="A46" s="8">
        <f t="shared" si="5"/>
        <v>44303</v>
      </c>
      <c r="B46" s="9">
        <v>14902083.560000001</v>
      </c>
      <c r="C46" s="9">
        <v>14589655.17</v>
      </c>
      <c r="D46" s="9">
        <v>312428.39</v>
      </c>
      <c r="E46" s="9">
        <f t="shared" ref="E46" si="174">ROUND(D46*0.15,2)</f>
        <v>46864.26</v>
      </c>
      <c r="F46" s="9">
        <f t="shared" ref="F46" si="175">ROUND(E46*0.15,2)</f>
        <v>7029.64</v>
      </c>
      <c r="G46" s="9">
        <f t="shared" ref="G46" si="176">E46-F46</f>
        <v>39834.620000000003</v>
      </c>
      <c r="H46" s="9">
        <f t="shared" ref="H46" si="177">ROUND(G46*0.01,2)</f>
        <v>398.35</v>
      </c>
      <c r="I46" s="15">
        <f t="shared" ref="I46" si="178">G46-H46</f>
        <v>39436.270000000004</v>
      </c>
    </row>
    <row r="47" spans="1:9" ht="15" customHeight="1" x14ac:dyDescent="0.25">
      <c r="A47" s="8">
        <f t="shared" si="5"/>
        <v>44310</v>
      </c>
      <c r="B47" s="9">
        <v>14055036.439999999</v>
      </c>
      <c r="C47" s="9">
        <v>13611005.689999999</v>
      </c>
      <c r="D47" s="9">
        <v>444030.75</v>
      </c>
      <c r="E47" s="9">
        <f t="shared" ref="E47" si="179">ROUND(D47*0.15,2)</f>
        <v>66604.61</v>
      </c>
      <c r="F47" s="9">
        <f t="shared" ref="F47" si="180">ROUND(E47*0.15,2)</f>
        <v>9990.69</v>
      </c>
      <c r="G47" s="9">
        <f t="shared" ref="G47" si="181">E47-F47</f>
        <v>56613.919999999998</v>
      </c>
      <c r="H47" s="9">
        <f t="shared" ref="H47" si="182">ROUND(G47*0.01,2)</f>
        <v>566.14</v>
      </c>
      <c r="I47" s="15">
        <f t="shared" ref="I47" si="183">G47-H47</f>
        <v>56047.78</v>
      </c>
    </row>
    <row r="48" spans="1:9" ht="15" customHeight="1" x14ac:dyDescent="0.25">
      <c r="A48" s="8">
        <f t="shared" si="5"/>
        <v>44317</v>
      </c>
      <c r="B48" s="9">
        <v>18201091.620000001</v>
      </c>
      <c r="C48" s="9">
        <v>17850456.809999999</v>
      </c>
      <c r="D48" s="9">
        <v>350634.81</v>
      </c>
      <c r="E48" s="9">
        <f t="shared" ref="E48:E53" si="184">ROUND(D48*0.15,2)</f>
        <v>52595.22</v>
      </c>
      <c r="F48" s="9">
        <f t="shared" ref="F48" si="185">ROUND(E48*0.15,2)</f>
        <v>7889.28</v>
      </c>
      <c r="G48" s="9">
        <f t="shared" ref="G48" si="186">E48-F48</f>
        <v>44705.94</v>
      </c>
      <c r="H48" s="9">
        <f t="shared" ref="H48" si="187">ROUND(G48*0.01,2)</f>
        <v>447.06</v>
      </c>
      <c r="I48" s="15">
        <f t="shared" ref="I48" si="188">G48-H48</f>
        <v>44258.880000000005</v>
      </c>
    </row>
    <row r="49" spans="1:9" ht="15" customHeight="1" x14ac:dyDescent="0.25">
      <c r="A49" s="8">
        <f t="shared" si="5"/>
        <v>44324</v>
      </c>
      <c r="B49" s="9">
        <v>19230124.789999999</v>
      </c>
      <c r="C49" s="9">
        <v>18950531.710000001</v>
      </c>
      <c r="D49" s="9">
        <v>279593.08</v>
      </c>
      <c r="E49" s="9">
        <f t="shared" si="184"/>
        <v>41938.959999999999</v>
      </c>
      <c r="F49" s="9">
        <f t="shared" ref="F49" si="189">ROUND(E49*0.15,2)</f>
        <v>6290.84</v>
      </c>
      <c r="G49" s="9">
        <f t="shared" ref="G49" si="190">E49-F49</f>
        <v>35648.119999999995</v>
      </c>
      <c r="H49" s="9">
        <f t="shared" ref="H49" si="191">ROUND(G49*0.01,2)</f>
        <v>356.48</v>
      </c>
      <c r="I49" s="15">
        <f t="shared" ref="I49" si="192">G49-H49</f>
        <v>35291.639999999992</v>
      </c>
    </row>
    <row r="50" spans="1:9" ht="15" customHeight="1" x14ac:dyDescent="0.25">
      <c r="A50" s="8">
        <f t="shared" si="5"/>
        <v>44331</v>
      </c>
      <c r="B50" s="9">
        <v>15755261.42</v>
      </c>
      <c r="C50" s="9">
        <v>15170925.800000001</v>
      </c>
      <c r="D50" s="9">
        <v>584335.62</v>
      </c>
      <c r="E50" s="9">
        <f t="shared" si="184"/>
        <v>87650.34</v>
      </c>
      <c r="F50" s="9">
        <f t="shared" ref="F50" si="193">ROUND(E50*0.15,2)</f>
        <v>13147.55</v>
      </c>
      <c r="G50" s="9">
        <f t="shared" ref="G50" si="194">E50-F50</f>
        <v>74502.789999999994</v>
      </c>
      <c r="H50" s="9">
        <f t="shared" ref="H50" si="195">ROUND(G50*0.01,2)</f>
        <v>745.03</v>
      </c>
      <c r="I50" s="15">
        <f t="shared" ref="I50" si="196">G50-H50</f>
        <v>73757.759999999995</v>
      </c>
    </row>
    <row r="51" spans="1:9" ht="15" customHeight="1" x14ac:dyDescent="0.25">
      <c r="A51" s="8">
        <f t="shared" si="5"/>
        <v>44338</v>
      </c>
      <c r="B51" s="9">
        <v>15329841.199999999</v>
      </c>
      <c r="C51" s="9">
        <v>14856587.029999999</v>
      </c>
      <c r="D51" s="9">
        <v>473254.17</v>
      </c>
      <c r="E51" s="9">
        <f t="shared" si="184"/>
        <v>70988.13</v>
      </c>
      <c r="F51" s="9">
        <f t="shared" ref="F51" si="197">ROUND(E51*0.15,2)</f>
        <v>10648.22</v>
      </c>
      <c r="G51" s="9">
        <f t="shared" ref="G51" si="198">E51-F51</f>
        <v>60339.91</v>
      </c>
      <c r="H51" s="9">
        <f t="shared" ref="H51" si="199">ROUND(G51*0.01,2)</f>
        <v>603.4</v>
      </c>
      <c r="I51" s="15">
        <f t="shared" ref="I51" si="200">G51-H51</f>
        <v>59736.51</v>
      </c>
    </row>
    <row r="52" spans="1:9" ht="15" customHeight="1" x14ac:dyDescent="0.25">
      <c r="A52" s="8">
        <f t="shared" si="5"/>
        <v>44345</v>
      </c>
      <c r="B52" s="9">
        <v>14116096.07</v>
      </c>
      <c r="C52" s="9">
        <v>13533309.74</v>
      </c>
      <c r="D52" s="9">
        <v>582786.32999999996</v>
      </c>
      <c r="E52" s="9">
        <f t="shared" si="184"/>
        <v>87417.95</v>
      </c>
      <c r="F52" s="9">
        <f t="shared" ref="F52" si="201">ROUND(E52*0.15,2)</f>
        <v>13112.69</v>
      </c>
      <c r="G52" s="9">
        <f t="shared" ref="G52" si="202">E52-F52</f>
        <v>74305.259999999995</v>
      </c>
      <c r="H52" s="9">
        <f t="shared" ref="H52" si="203">ROUND(G52*0.01,2)</f>
        <v>743.05</v>
      </c>
      <c r="I52" s="15">
        <f t="shared" ref="I52" si="204">G52-H52</f>
        <v>73562.209999999992</v>
      </c>
    </row>
    <row r="53" spans="1:9" ht="15" customHeight="1" x14ac:dyDescent="0.25">
      <c r="A53" s="8">
        <f t="shared" si="5"/>
        <v>44352</v>
      </c>
      <c r="B53" s="9">
        <v>20694753.68</v>
      </c>
      <c r="C53" s="9">
        <v>20563333.859999999</v>
      </c>
      <c r="D53" s="9">
        <v>131419.82</v>
      </c>
      <c r="E53" s="9">
        <f t="shared" si="184"/>
        <v>19712.97</v>
      </c>
      <c r="F53" s="9">
        <f t="shared" ref="F53" si="205">ROUND(E53*0.15,2)</f>
        <v>2956.95</v>
      </c>
      <c r="G53" s="9">
        <f t="shared" ref="G53" si="206">E53-F53</f>
        <v>16756.02</v>
      </c>
      <c r="H53" s="9">
        <f t="shared" ref="H53" si="207">ROUND(G53*0.01,2)</f>
        <v>167.56</v>
      </c>
      <c r="I53" s="15">
        <f t="shared" ref="I53" si="208">G53-H53</f>
        <v>16588.46</v>
      </c>
    </row>
    <row r="54" spans="1:9" ht="15" customHeight="1" x14ac:dyDescent="0.25">
      <c r="A54" s="8">
        <f t="shared" si="5"/>
        <v>44359</v>
      </c>
      <c r="B54" s="9">
        <v>14117344.07</v>
      </c>
      <c r="C54" s="9">
        <v>13879621.710000001</v>
      </c>
      <c r="D54" s="9">
        <v>237722.36</v>
      </c>
      <c r="E54" s="9">
        <f t="shared" ref="E54" si="209">ROUND(D54*0.15,2)</f>
        <v>35658.35</v>
      </c>
      <c r="F54" s="9">
        <f t="shared" ref="F54" si="210">ROUND(E54*0.15,2)</f>
        <v>5348.75</v>
      </c>
      <c r="G54" s="9">
        <f t="shared" ref="G54" si="211">E54-F54</f>
        <v>30309.599999999999</v>
      </c>
      <c r="H54" s="9">
        <f t="shared" ref="H54" si="212">ROUND(G54*0.01,2)</f>
        <v>303.10000000000002</v>
      </c>
      <c r="I54" s="15">
        <f t="shared" ref="I54" si="213">G54-H54</f>
        <v>30006.5</v>
      </c>
    </row>
    <row r="55" spans="1:9" ht="15" customHeight="1" x14ac:dyDescent="0.25">
      <c r="A55" s="8">
        <f t="shared" si="5"/>
        <v>44366</v>
      </c>
      <c r="B55" s="9">
        <v>16651527.220000001</v>
      </c>
      <c r="C55" s="9">
        <v>16286079.09</v>
      </c>
      <c r="D55" s="9">
        <v>365448.13</v>
      </c>
      <c r="E55" s="9">
        <f t="shared" ref="E55" si="214">ROUND(D55*0.15,2)</f>
        <v>54817.22</v>
      </c>
      <c r="F55" s="9">
        <f t="shared" ref="F55" si="215">ROUND(E55*0.15,2)</f>
        <v>8222.58</v>
      </c>
      <c r="G55" s="9">
        <f t="shared" ref="G55" si="216">E55-F55</f>
        <v>46594.64</v>
      </c>
      <c r="H55" s="9">
        <f t="shared" ref="H55" si="217">ROUND(G55*0.01,2)</f>
        <v>465.95</v>
      </c>
      <c r="I55" s="15">
        <f t="shared" ref="I55" si="218">G55-H55</f>
        <v>46128.69</v>
      </c>
    </row>
    <row r="56" spans="1:9" ht="15" customHeight="1" x14ac:dyDescent="0.25">
      <c r="A56" s="8">
        <f t="shared" si="5"/>
        <v>44373</v>
      </c>
      <c r="B56" s="9">
        <v>15115519.17</v>
      </c>
      <c r="C56" s="9">
        <v>14840296.630000001</v>
      </c>
      <c r="D56" s="9">
        <v>275222.51</v>
      </c>
      <c r="E56" s="9">
        <f t="shared" ref="E56" si="219">ROUND(D56*0.15,2)</f>
        <v>41283.379999999997</v>
      </c>
      <c r="F56" s="9">
        <f t="shared" ref="F56" si="220">ROUND(E56*0.15,2)</f>
        <v>6192.51</v>
      </c>
      <c r="G56" s="9">
        <f t="shared" ref="G56" si="221">E56-F56</f>
        <v>35090.869999999995</v>
      </c>
      <c r="H56" s="9">
        <f t="shared" ref="H56" si="222">ROUND(G56*0.01,2)</f>
        <v>350.91</v>
      </c>
      <c r="I56" s="15">
        <f t="shared" ref="I56" si="223">G56-H56</f>
        <v>34739.959999999992</v>
      </c>
    </row>
    <row r="57" spans="1:9" ht="15" customHeight="1" x14ac:dyDescent="0.25">
      <c r="A57" s="26" t="s">
        <v>18</v>
      </c>
      <c r="B57" s="9">
        <v>9466974.5800000001</v>
      </c>
      <c r="C57" s="9">
        <v>9210691.6400000006</v>
      </c>
      <c r="D57" s="9">
        <v>256282.94</v>
      </c>
      <c r="E57" s="9">
        <f t="shared" ref="E57" si="224">ROUND(D57*0.15,2)</f>
        <v>38442.44</v>
      </c>
      <c r="F57" s="9">
        <f t="shared" ref="F57" si="225">ROUND(E57*0.15,2)</f>
        <v>5766.37</v>
      </c>
      <c r="G57" s="9">
        <f t="shared" ref="G57" si="226">E57-F57</f>
        <v>32676.070000000003</v>
      </c>
      <c r="H57" s="9">
        <f t="shared" ref="H57" si="227">ROUND(G57*0.01,2)</f>
        <v>326.76</v>
      </c>
      <c r="I57" s="15">
        <f t="shared" ref="I57" si="228">G57-H57</f>
        <v>32349.310000000005</v>
      </c>
    </row>
    <row r="58" spans="1:9" x14ac:dyDescent="0.25">
      <c r="E58" s="11"/>
      <c r="F58" s="11"/>
      <c r="G58" s="11"/>
      <c r="H58" s="11"/>
    </row>
    <row r="59" spans="1:9" ht="15" customHeight="1" thickBot="1" x14ac:dyDescent="0.3">
      <c r="B59" s="12">
        <f>SUM(B7:B58)</f>
        <v>690423469.38</v>
      </c>
      <c r="C59" s="12">
        <f>SUM(C7:C58)</f>
        <v>679972013.98999989</v>
      </c>
      <c r="D59" s="12">
        <f>SUM(D7:D58)</f>
        <v>16264872.51</v>
      </c>
      <c r="E59" s="12">
        <f>SUM(E7:E58)</f>
        <v>2439730.8600000013</v>
      </c>
      <c r="F59" s="12">
        <f>SUM(F7:F58)</f>
        <v>365959.60000000003</v>
      </c>
      <c r="G59" s="12">
        <f t="shared" ref="G59:I59" si="229">SUM(G7:G58)</f>
        <v>2073771.26</v>
      </c>
      <c r="H59" s="12">
        <f t="shared" si="229"/>
        <v>20737.719999999998</v>
      </c>
      <c r="I59" s="12">
        <f t="shared" si="229"/>
        <v>2053033.5399999998</v>
      </c>
    </row>
    <row r="60" spans="1:9" ht="15" customHeight="1" thickTop="1" x14ac:dyDescent="0.25"/>
    <row r="61" spans="1:9" ht="15" customHeight="1" x14ac:dyDescent="0.25">
      <c r="A61" s="13" t="s">
        <v>13</v>
      </c>
    </row>
    <row r="62" spans="1:9" ht="15" customHeight="1" x14ac:dyDescent="0.25">
      <c r="A62" s="13" t="s">
        <v>8</v>
      </c>
    </row>
    <row r="63" spans="1:9" ht="15" customHeight="1" x14ac:dyDescent="0.25">
      <c r="A63" s="13" t="s">
        <v>6</v>
      </c>
    </row>
    <row r="64" spans="1:9" ht="15" customHeight="1" x14ac:dyDescent="0.25">
      <c r="A64" s="13" t="s">
        <v>19</v>
      </c>
    </row>
  </sheetData>
  <mergeCells count="2">
    <mergeCell ref="A5:I5"/>
    <mergeCell ref="A1:I1"/>
  </mergeCells>
  <pageMargins left="0.25" right="0.25" top="0.25" bottom="0.25" header="0" footer="0"/>
  <pageSetup orientation="landscape" r:id="rId1"/>
  <ignoredErrors>
    <ignoredError sqref="H7:H1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zoomScaleNormal="100" workbookViewId="0">
      <pane ySplit="3" topLeftCell="A31" activePane="bottomLeft" state="frozen"/>
      <selection sqref="A1:I1"/>
      <selection pane="bottomLeft" activeCell="A59" sqref="A59"/>
    </sheetView>
  </sheetViews>
  <sheetFormatPr defaultColWidth="10.7109375" defaultRowHeight="15" customHeight="1" x14ac:dyDescent="0.25"/>
  <cols>
    <col min="1" max="1" width="13.5703125" style="8" customWidth="1"/>
    <col min="2" max="3" width="16.28515625" style="1" bestFit="1" customWidth="1"/>
    <col min="4" max="5" width="15.7109375" style="1" customWidth="1"/>
    <col min="6" max="8" width="14.7109375" style="1" customWidth="1"/>
    <col min="9" max="9" width="15" style="1" customWidth="1"/>
    <col min="10" max="16384" width="10.7109375" style="1"/>
  </cols>
  <sheetData>
    <row r="1" spans="1:9" ht="15" customHeight="1" x14ac:dyDescent="0.25">
      <c r="A1" s="33" t="s">
        <v>16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5">
      <c r="A2" s="23"/>
      <c r="B2" s="23"/>
      <c r="C2" s="23"/>
      <c r="D2" s="23"/>
      <c r="E2" s="23"/>
      <c r="F2" s="23"/>
      <c r="G2" s="23"/>
      <c r="H2" s="23"/>
    </row>
    <row r="3" spans="1:9" s="7" customFormat="1" ht="25.5" x14ac:dyDescent="0.2">
      <c r="A3" s="4" t="s">
        <v>14</v>
      </c>
      <c r="B3" s="4" t="s">
        <v>1</v>
      </c>
      <c r="C3" s="5" t="s">
        <v>2</v>
      </c>
      <c r="D3" s="4" t="s">
        <v>12</v>
      </c>
      <c r="E3" s="4" t="s">
        <v>3</v>
      </c>
      <c r="F3" s="4" t="s">
        <v>7</v>
      </c>
      <c r="G3" s="4" t="s">
        <v>4</v>
      </c>
      <c r="H3" s="21" t="s">
        <v>9</v>
      </c>
      <c r="I3" s="4" t="s">
        <v>5</v>
      </c>
    </row>
    <row r="4" spans="1:9" s="7" customFormat="1" ht="12.75" x14ac:dyDescent="0.2">
      <c r="A4" s="3"/>
      <c r="B4" s="6"/>
      <c r="C4" s="19"/>
      <c r="D4" s="6"/>
      <c r="E4" s="6"/>
      <c r="F4" s="6"/>
      <c r="G4" s="6"/>
      <c r="H4" s="14"/>
      <c r="I4" s="6"/>
    </row>
    <row r="5" spans="1:9" ht="15" customHeight="1" x14ac:dyDescent="0.25">
      <c r="A5" s="31" t="s">
        <v>0</v>
      </c>
      <c r="B5" s="31"/>
      <c r="C5" s="31"/>
      <c r="D5" s="31"/>
      <c r="E5" s="31"/>
      <c r="F5" s="31"/>
      <c r="G5" s="31"/>
      <c r="H5" s="31"/>
      <c r="I5" s="31"/>
    </row>
    <row r="6" spans="1:9" ht="15" customHeight="1" x14ac:dyDescent="0.25">
      <c r="A6" s="22"/>
      <c r="B6" s="22"/>
      <c r="C6" s="22"/>
      <c r="D6" s="22"/>
      <c r="E6" s="22"/>
      <c r="F6" s="22"/>
      <c r="G6" s="22"/>
      <c r="H6" s="22"/>
    </row>
    <row r="7" spans="1:9" ht="15" customHeight="1" x14ac:dyDescent="0.25">
      <c r="A7" s="8">
        <v>44030</v>
      </c>
      <c r="B7" s="9"/>
      <c r="C7" s="9"/>
      <c r="D7" s="9"/>
      <c r="E7" s="9">
        <f t="shared" ref="E7:F13" si="0">ROUND(D7*0.15,2)</f>
        <v>0</v>
      </c>
      <c r="F7" s="9">
        <f t="shared" si="0"/>
        <v>0</v>
      </c>
      <c r="G7" s="9">
        <f t="shared" ref="G7:G12" si="1">E7-F7</f>
        <v>0</v>
      </c>
      <c r="H7" s="9">
        <f t="shared" ref="H7:H13" si="2">ROUND(G7*0.01,2)</f>
        <v>0</v>
      </c>
      <c r="I7" s="15">
        <f t="shared" ref="I7:I12" si="3">G7-H7</f>
        <v>0</v>
      </c>
    </row>
    <row r="8" spans="1:9" ht="15" customHeight="1" x14ac:dyDescent="0.25">
      <c r="A8" s="8">
        <f t="shared" ref="A8:A56" si="4">A7+7</f>
        <v>44037</v>
      </c>
      <c r="B8" s="9"/>
      <c r="C8" s="9"/>
      <c r="D8" s="9"/>
      <c r="E8" s="9">
        <f t="shared" si="0"/>
        <v>0</v>
      </c>
      <c r="F8" s="9">
        <f t="shared" si="0"/>
        <v>0</v>
      </c>
      <c r="G8" s="9">
        <f t="shared" si="1"/>
        <v>0</v>
      </c>
      <c r="H8" s="9">
        <f t="shared" si="2"/>
        <v>0</v>
      </c>
      <c r="I8" s="15">
        <f t="shared" si="3"/>
        <v>0</v>
      </c>
    </row>
    <row r="9" spans="1:9" ht="15" customHeight="1" x14ac:dyDescent="0.25">
      <c r="A9" s="8">
        <f t="shared" si="4"/>
        <v>44044</v>
      </c>
      <c r="B9" s="9"/>
      <c r="C9" s="9"/>
      <c r="D9" s="9"/>
      <c r="E9" s="9">
        <f t="shared" si="0"/>
        <v>0</v>
      </c>
      <c r="F9" s="9">
        <f t="shared" si="0"/>
        <v>0</v>
      </c>
      <c r="G9" s="9">
        <f t="shared" si="1"/>
        <v>0</v>
      </c>
      <c r="H9" s="9">
        <f t="shared" si="2"/>
        <v>0</v>
      </c>
      <c r="I9" s="15">
        <f t="shared" si="3"/>
        <v>0</v>
      </c>
    </row>
    <row r="10" spans="1:9" ht="15" customHeight="1" x14ac:dyDescent="0.25">
      <c r="A10" s="8">
        <f t="shared" si="4"/>
        <v>44051</v>
      </c>
      <c r="B10" s="9"/>
      <c r="C10" s="9"/>
      <c r="D10" s="9"/>
      <c r="E10" s="9">
        <f t="shared" si="0"/>
        <v>0</v>
      </c>
      <c r="F10" s="9">
        <f t="shared" si="0"/>
        <v>0</v>
      </c>
      <c r="G10" s="9">
        <f t="shared" si="1"/>
        <v>0</v>
      </c>
      <c r="H10" s="9">
        <f t="shared" si="2"/>
        <v>0</v>
      </c>
      <c r="I10" s="15">
        <f t="shared" si="3"/>
        <v>0</v>
      </c>
    </row>
    <row r="11" spans="1:9" ht="15" customHeight="1" x14ac:dyDescent="0.25">
      <c r="A11" s="8">
        <f t="shared" si="4"/>
        <v>44058</v>
      </c>
      <c r="B11" s="9"/>
      <c r="C11" s="9"/>
      <c r="D11" s="9"/>
      <c r="E11" s="9">
        <f t="shared" si="0"/>
        <v>0</v>
      </c>
      <c r="F11" s="9">
        <f t="shared" si="0"/>
        <v>0</v>
      </c>
      <c r="G11" s="9">
        <f t="shared" si="1"/>
        <v>0</v>
      </c>
      <c r="H11" s="9">
        <f t="shared" si="2"/>
        <v>0</v>
      </c>
      <c r="I11" s="15">
        <f t="shared" si="3"/>
        <v>0</v>
      </c>
    </row>
    <row r="12" spans="1:9" ht="15" customHeight="1" x14ac:dyDescent="0.25">
      <c r="A12" s="8">
        <f t="shared" si="4"/>
        <v>44065</v>
      </c>
      <c r="B12" s="9"/>
      <c r="C12" s="9"/>
      <c r="D12" s="9"/>
      <c r="E12" s="9">
        <f t="shared" si="0"/>
        <v>0</v>
      </c>
      <c r="F12" s="9">
        <f t="shared" si="0"/>
        <v>0</v>
      </c>
      <c r="G12" s="9">
        <f t="shared" si="1"/>
        <v>0</v>
      </c>
      <c r="H12" s="9">
        <f t="shared" si="2"/>
        <v>0</v>
      </c>
      <c r="I12" s="15">
        <f t="shared" si="3"/>
        <v>0</v>
      </c>
    </row>
    <row r="13" spans="1:9" ht="15" customHeight="1" x14ac:dyDescent="0.25">
      <c r="A13" s="8">
        <f t="shared" si="4"/>
        <v>44072</v>
      </c>
      <c r="B13" s="9">
        <v>1788576.36</v>
      </c>
      <c r="C13" s="9">
        <v>1723832.68</v>
      </c>
      <c r="D13" s="9">
        <v>64743.68</v>
      </c>
      <c r="E13" s="9">
        <f t="shared" si="0"/>
        <v>9711.5499999999993</v>
      </c>
      <c r="F13" s="9">
        <f t="shared" si="0"/>
        <v>1456.73</v>
      </c>
      <c r="G13" s="9">
        <f t="shared" ref="G13" si="5">E13-F13</f>
        <v>8254.82</v>
      </c>
      <c r="H13" s="9">
        <f t="shared" si="2"/>
        <v>82.55</v>
      </c>
      <c r="I13" s="15">
        <f t="shared" ref="I13" si="6">G13-H13</f>
        <v>8172.2699999999995</v>
      </c>
    </row>
    <row r="14" spans="1:9" ht="15" customHeight="1" x14ac:dyDescent="0.25">
      <c r="A14" s="8">
        <f t="shared" si="4"/>
        <v>44079</v>
      </c>
      <c r="B14" s="9">
        <v>1585915.83</v>
      </c>
      <c r="C14" s="9">
        <v>1521225.26</v>
      </c>
      <c r="D14" s="9">
        <v>64690.57</v>
      </c>
      <c r="E14" s="9">
        <f t="shared" ref="E14" si="7">ROUND(D14*0.15,2)</f>
        <v>9703.59</v>
      </c>
      <c r="F14" s="9">
        <f t="shared" ref="F14" si="8">ROUND(E14*0.15,2)</f>
        <v>1455.54</v>
      </c>
      <c r="G14" s="9">
        <f t="shared" ref="G14" si="9">E14-F14</f>
        <v>8248.0499999999993</v>
      </c>
      <c r="H14" s="9">
        <f t="shared" ref="H14" si="10">ROUND(G14*0.01,2)</f>
        <v>82.48</v>
      </c>
      <c r="I14" s="15">
        <f t="shared" ref="I14" si="11">G14-H14</f>
        <v>8165.57</v>
      </c>
    </row>
    <row r="15" spans="1:9" ht="15" customHeight="1" x14ac:dyDescent="0.25">
      <c r="A15" s="8">
        <f t="shared" si="4"/>
        <v>44086</v>
      </c>
      <c r="B15" s="9">
        <v>5446556.5499999998</v>
      </c>
      <c r="C15" s="9">
        <v>5455725.7800000003</v>
      </c>
      <c r="D15" s="9">
        <v>-9169.23</v>
      </c>
      <c r="E15" s="9">
        <f t="shared" ref="E15" si="12">ROUND(D15*0.15,2)</f>
        <v>-1375.38</v>
      </c>
      <c r="F15" s="9">
        <f t="shared" ref="F15" si="13">ROUND(E15*0.15,2)</f>
        <v>-206.31</v>
      </c>
      <c r="G15" s="9">
        <f t="shared" ref="G15" si="14">E15-F15</f>
        <v>-1169.0700000000002</v>
      </c>
      <c r="H15" s="9">
        <f t="shared" ref="H15" si="15">ROUND(G15*0.01,2)</f>
        <v>-11.69</v>
      </c>
      <c r="I15" s="15">
        <f t="shared" ref="I15" si="16">G15-H15</f>
        <v>-1157.3800000000001</v>
      </c>
    </row>
    <row r="16" spans="1:9" ht="15" customHeight="1" x14ac:dyDescent="0.25">
      <c r="A16" s="8">
        <f t="shared" si="4"/>
        <v>44093</v>
      </c>
      <c r="B16" s="9">
        <v>4064456.2</v>
      </c>
      <c r="C16" s="9">
        <v>3898867.2</v>
      </c>
      <c r="D16" s="9">
        <v>165589</v>
      </c>
      <c r="E16" s="9">
        <f t="shared" ref="E16" si="17">ROUND(D16*0.15,2)</f>
        <v>24838.35</v>
      </c>
      <c r="F16" s="9">
        <f t="shared" ref="F16" si="18">ROUND(E16*0.15,2)</f>
        <v>3725.75</v>
      </c>
      <c r="G16" s="9">
        <f t="shared" ref="G16" si="19">E16-F16</f>
        <v>21112.6</v>
      </c>
      <c r="H16" s="9">
        <f t="shared" ref="H16" si="20">ROUND(G16*0.01,2)</f>
        <v>211.13</v>
      </c>
      <c r="I16" s="15">
        <f t="shared" ref="I16" si="21">G16-H16</f>
        <v>20901.469999999998</v>
      </c>
    </row>
    <row r="17" spans="1:9" ht="15" customHeight="1" x14ac:dyDescent="0.25">
      <c r="A17" s="8">
        <f t="shared" si="4"/>
        <v>44100</v>
      </c>
      <c r="B17" s="9">
        <v>5397278.5800000001</v>
      </c>
      <c r="C17" s="9">
        <v>5185919.79</v>
      </c>
      <c r="D17" s="9">
        <v>211358.79</v>
      </c>
      <c r="E17" s="9">
        <f t="shared" ref="E17" si="22">ROUND(D17*0.15,2)</f>
        <v>31703.82</v>
      </c>
      <c r="F17" s="9">
        <f t="shared" ref="F17" si="23">ROUND(E17*0.15,2)</f>
        <v>4755.57</v>
      </c>
      <c r="G17" s="9">
        <f t="shared" ref="G17" si="24">E17-F17</f>
        <v>26948.25</v>
      </c>
      <c r="H17" s="9">
        <f t="shared" ref="H17" si="25">ROUND(G17*0.01,2)</f>
        <v>269.48</v>
      </c>
      <c r="I17" s="15">
        <f t="shared" ref="I17" si="26">G17-H17</f>
        <v>26678.77</v>
      </c>
    </row>
    <row r="18" spans="1:9" ht="15" customHeight="1" x14ac:dyDescent="0.25">
      <c r="A18" s="8">
        <f t="shared" si="4"/>
        <v>44107</v>
      </c>
      <c r="B18" s="9">
        <v>6553703.5599999996</v>
      </c>
      <c r="C18" s="9">
        <v>6336301.1399999997</v>
      </c>
      <c r="D18" s="9">
        <v>217402.42</v>
      </c>
      <c r="E18" s="9">
        <f t="shared" ref="E18" si="27">ROUND(D18*0.15,2)</f>
        <v>32610.36</v>
      </c>
      <c r="F18" s="9">
        <f t="shared" ref="F18" si="28">ROUND(E18*0.15,2)</f>
        <v>4891.55</v>
      </c>
      <c r="G18" s="9">
        <f t="shared" ref="G18" si="29">E18-F18</f>
        <v>27718.81</v>
      </c>
      <c r="H18" s="9">
        <f t="shared" ref="H18" si="30">ROUND(G18*0.01,2)</f>
        <v>277.19</v>
      </c>
      <c r="I18" s="15">
        <f t="shared" ref="I18" si="31">G18-H18</f>
        <v>27441.620000000003</v>
      </c>
    </row>
    <row r="19" spans="1:9" ht="15" customHeight="1" x14ac:dyDescent="0.25">
      <c r="A19" s="8">
        <f t="shared" si="4"/>
        <v>44114</v>
      </c>
      <c r="B19" s="9">
        <v>4241356.74</v>
      </c>
      <c r="C19" s="9">
        <v>4133245.8</v>
      </c>
      <c r="D19" s="9">
        <v>108110.94</v>
      </c>
      <c r="E19" s="9">
        <f t="shared" ref="E19" si="32">ROUND(D19*0.15,2)</f>
        <v>16216.64</v>
      </c>
      <c r="F19" s="9">
        <f t="shared" ref="F19" si="33">ROUND(E19*0.15,2)</f>
        <v>2432.5</v>
      </c>
      <c r="G19" s="9">
        <f t="shared" ref="G19" si="34">E19-F19</f>
        <v>13784.14</v>
      </c>
      <c r="H19" s="9">
        <f t="shared" ref="H19" si="35">ROUND(G19*0.01,2)</f>
        <v>137.84</v>
      </c>
      <c r="I19" s="15">
        <f t="shared" ref="I19" si="36">G19-H19</f>
        <v>13646.3</v>
      </c>
    </row>
    <row r="20" spans="1:9" ht="15" customHeight="1" x14ac:dyDescent="0.25">
      <c r="A20" s="8">
        <f t="shared" si="4"/>
        <v>44121</v>
      </c>
      <c r="B20" s="9">
        <v>3036581.86</v>
      </c>
      <c r="C20" s="9">
        <v>2873614.63</v>
      </c>
      <c r="D20" s="9">
        <v>162967.23000000001</v>
      </c>
      <c r="E20" s="9">
        <f t="shared" ref="E20" si="37">ROUND(D20*0.15,2)</f>
        <v>24445.08</v>
      </c>
      <c r="F20" s="9">
        <f t="shared" ref="F20" si="38">ROUND(E20*0.15,2)</f>
        <v>3666.76</v>
      </c>
      <c r="G20" s="9">
        <f t="shared" ref="G20" si="39">E20-F20</f>
        <v>20778.32</v>
      </c>
      <c r="H20" s="9">
        <f t="shared" ref="H20" si="40">ROUND(G20*0.01,2)</f>
        <v>207.78</v>
      </c>
      <c r="I20" s="15">
        <f t="shared" ref="I20" si="41">G20-H20</f>
        <v>20570.54</v>
      </c>
    </row>
    <row r="21" spans="1:9" ht="15" customHeight="1" x14ac:dyDescent="0.25">
      <c r="A21" s="8">
        <f t="shared" si="4"/>
        <v>44128</v>
      </c>
      <c r="B21" s="9">
        <v>4032912.19</v>
      </c>
      <c r="C21" s="9">
        <v>3904413.52</v>
      </c>
      <c r="D21" s="9">
        <v>128498.67</v>
      </c>
      <c r="E21" s="9">
        <f t="shared" ref="E21" si="42">ROUND(D21*0.15,2)</f>
        <v>19274.8</v>
      </c>
      <c r="F21" s="9">
        <f t="shared" ref="F21" si="43">ROUND(E21*0.15,2)</f>
        <v>2891.22</v>
      </c>
      <c r="G21" s="9">
        <f t="shared" ref="G21" si="44">E21-F21</f>
        <v>16383.58</v>
      </c>
      <c r="H21" s="9">
        <f t="shared" ref="H21" si="45">ROUND(G21*0.01,2)</f>
        <v>163.84</v>
      </c>
      <c r="I21" s="15">
        <f t="shared" ref="I21" si="46">G21-H21</f>
        <v>16219.74</v>
      </c>
    </row>
    <row r="22" spans="1:9" ht="15" customHeight="1" x14ac:dyDescent="0.25">
      <c r="A22" s="8">
        <f t="shared" si="4"/>
        <v>44135</v>
      </c>
      <c r="B22" s="9">
        <v>4219160.32</v>
      </c>
      <c r="C22" s="9">
        <v>4025309.05</v>
      </c>
      <c r="D22" s="9">
        <v>193851.27</v>
      </c>
      <c r="E22" s="9">
        <f t="shared" ref="E22" si="47">ROUND(D22*0.15,2)</f>
        <v>29077.69</v>
      </c>
      <c r="F22" s="9">
        <f t="shared" ref="F22" si="48">ROUND(E22*0.15,2)</f>
        <v>4361.6499999999996</v>
      </c>
      <c r="G22" s="9">
        <f t="shared" ref="G22" si="49">E22-F22</f>
        <v>24716.04</v>
      </c>
      <c r="H22" s="9">
        <f t="shared" ref="H22" si="50">ROUND(G22*0.01,2)</f>
        <v>247.16</v>
      </c>
      <c r="I22" s="15">
        <f t="shared" ref="I22" si="51">G22-H22</f>
        <v>24468.880000000001</v>
      </c>
    </row>
    <row r="23" spans="1:9" ht="15" customHeight="1" x14ac:dyDescent="0.25">
      <c r="A23" s="8">
        <f t="shared" si="4"/>
        <v>44142</v>
      </c>
      <c r="B23" s="9">
        <v>7249074.8399999999</v>
      </c>
      <c r="C23" s="9">
        <v>7077316.5999999996</v>
      </c>
      <c r="D23" s="9">
        <v>171758.24</v>
      </c>
      <c r="E23" s="9">
        <f t="shared" ref="E23" si="52">ROUND(D23*0.15,2)</f>
        <v>25763.74</v>
      </c>
      <c r="F23" s="9">
        <f t="shared" ref="F23" si="53">ROUND(E23*0.15,2)</f>
        <v>3864.56</v>
      </c>
      <c r="G23" s="9">
        <f t="shared" ref="G23" si="54">E23-F23</f>
        <v>21899.18</v>
      </c>
      <c r="H23" s="9">
        <f t="shared" ref="H23" si="55">ROUND(G23*0.01,2)</f>
        <v>218.99</v>
      </c>
      <c r="I23" s="15">
        <f t="shared" ref="I23" si="56">G23-H23</f>
        <v>21680.19</v>
      </c>
    </row>
    <row r="24" spans="1:9" ht="15" customHeight="1" x14ac:dyDescent="0.25">
      <c r="A24" s="8">
        <f t="shared" si="4"/>
        <v>44149</v>
      </c>
      <c r="B24" s="9">
        <v>6150757.4900000002</v>
      </c>
      <c r="C24" s="9">
        <v>5929776.4900000002</v>
      </c>
      <c r="D24" s="9">
        <v>220981</v>
      </c>
      <c r="E24" s="9">
        <f t="shared" ref="E24" si="57">ROUND(D24*0.15,2)</f>
        <v>33147.15</v>
      </c>
      <c r="F24" s="9">
        <f t="shared" ref="F24" si="58">ROUND(E24*0.15,2)</f>
        <v>4972.07</v>
      </c>
      <c r="G24" s="9">
        <f t="shared" ref="G24" si="59">E24-F24</f>
        <v>28175.08</v>
      </c>
      <c r="H24" s="9">
        <f t="shared" ref="H24" si="60">ROUND(G24*0.01,2)</f>
        <v>281.75</v>
      </c>
      <c r="I24" s="15">
        <f t="shared" ref="I24" si="61">G24-H24</f>
        <v>27893.33</v>
      </c>
    </row>
    <row r="25" spans="1:9" ht="15" customHeight="1" x14ac:dyDescent="0.25">
      <c r="A25" s="8">
        <f t="shared" si="4"/>
        <v>44156</v>
      </c>
      <c r="B25" s="9">
        <v>6567174.5499999998</v>
      </c>
      <c r="C25" s="9">
        <v>6316561.4100000001</v>
      </c>
      <c r="D25" s="9">
        <v>250613.14</v>
      </c>
      <c r="E25" s="9">
        <f t="shared" ref="E25" si="62">ROUND(D25*0.15,2)</f>
        <v>37591.97</v>
      </c>
      <c r="F25" s="9">
        <f t="shared" ref="F25" si="63">ROUND(E25*0.15,2)</f>
        <v>5638.8</v>
      </c>
      <c r="G25" s="9">
        <f t="shared" ref="G25" si="64">E25-F25</f>
        <v>31953.170000000002</v>
      </c>
      <c r="H25" s="9">
        <f t="shared" ref="H25" si="65">ROUND(G25*0.01,2)</f>
        <v>319.52999999999997</v>
      </c>
      <c r="I25" s="15">
        <f t="shared" ref="I25" si="66">G25-H25</f>
        <v>31633.640000000003</v>
      </c>
    </row>
    <row r="26" spans="1:9" ht="15" customHeight="1" x14ac:dyDescent="0.25">
      <c r="A26" s="8">
        <f t="shared" si="4"/>
        <v>44163</v>
      </c>
      <c r="B26" s="9">
        <v>8654333.9800000004</v>
      </c>
      <c r="C26" s="9">
        <v>8383722.3300000001</v>
      </c>
      <c r="D26" s="9">
        <v>270611.65000000002</v>
      </c>
      <c r="E26" s="9">
        <f t="shared" ref="E26" si="67">ROUND(D26*0.15,2)</f>
        <v>40591.75</v>
      </c>
      <c r="F26" s="9">
        <f t="shared" ref="F26" si="68">ROUND(E26*0.15,2)</f>
        <v>6088.76</v>
      </c>
      <c r="G26" s="9">
        <f t="shared" ref="G26" si="69">E26-F26</f>
        <v>34502.99</v>
      </c>
      <c r="H26" s="9">
        <f t="shared" ref="H26" si="70">ROUND(G26*0.01,2)</f>
        <v>345.03</v>
      </c>
      <c r="I26" s="15">
        <f t="shared" ref="I26" si="71">G26-H26</f>
        <v>34157.96</v>
      </c>
    </row>
    <row r="27" spans="1:9" ht="15" customHeight="1" x14ac:dyDescent="0.25">
      <c r="A27" s="8">
        <f t="shared" si="4"/>
        <v>44170</v>
      </c>
      <c r="B27" s="9">
        <v>6764916.8099999996</v>
      </c>
      <c r="C27" s="9">
        <v>6481446.3899999997</v>
      </c>
      <c r="D27" s="9">
        <v>283470.42</v>
      </c>
      <c r="E27" s="9">
        <f t="shared" ref="E27" si="72">ROUND(D27*0.15,2)</f>
        <v>42520.56</v>
      </c>
      <c r="F27" s="9">
        <f t="shared" ref="F27" si="73">ROUND(E27*0.15,2)</f>
        <v>6378.08</v>
      </c>
      <c r="G27" s="9">
        <f t="shared" ref="G27" si="74">E27-F27</f>
        <v>36142.479999999996</v>
      </c>
      <c r="H27" s="9">
        <f t="shared" ref="H27" si="75">ROUND(G27*0.01,2)</f>
        <v>361.42</v>
      </c>
      <c r="I27" s="15">
        <f t="shared" ref="I27" si="76">G27-H27</f>
        <v>35781.06</v>
      </c>
    </row>
    <row r="28" spans="1:9" ht="15" customHeight="1" x14ac:dyDescent="0.25">
      <c r="A28" s="8">
        <f t="shared" si="4"/>
        <v>44177</v>
      </c>
      <c r="B28" s="9">
        <v>6591252.2400000002</v>
      </c>
      <c r="C28" s="9">
        <v>6469921.8399999999</v>
      </c>
      <c r="D28" s="9">
        <v>122198.07</v>
      </c>
      <c r="E28" s="9">
        <f t="shared" ref="E28" si="77">ROUND(D28*0.15,2)</f>
        <v>18329.71</v>
      </c>
      <c r="F28" s="9">
        <f t="shared" ref="F28" si="78">ROUND(E28*0.15,2)</f>
        <v>2749.46</v>
      </c>
      <c r="G28" s="9">
        <f t="shared" ref="G28" si="79">E28-F28</f>
        <v>15580.25</v>
      </c>
      <c r="H28" s="9">
        <f t="shared" ref="H28" si="80">ROUND(G28*0.01,2)</f>
        <v>155.80000000000001</v>
      </c>
      <c r="I28" s="15">
        <f t="shared" ref="I28" si="81">G28-H28</f>
        <v>15424.45</v>
      </c>
    </row>
    <row r="29" spans="1:9" ht="15" customHeight="1" x14ac:dyDescent="0.25">
      <c r="A29" s="8">
        <f t="shared" si="4"/>
        <v>44184</v>
      </c>
      <c r="B29" s="9">
        <v>5985984</v>
      </c>
      <c r="C29" s="9">
        <v>5622481.0999999996</v>
      </c>
      <c r="D29" s="9">
        <v>363374.54</v>
      </c>
      <c r="E29" s="9">
        <f t="shared" ref="E29" si="82">ROUND(D29*0.15,2)</f>
        <v>54506.18</v>
      </c>
      <c r="F29" s="9">
        <f t="shared" ref="F29" si="83">ROUND(E29*0.15,2)</f>
        <v>8175.93</v>
      </c>
      <c r="G29" s="9">
        <f t="shared" ref="G29" si="84">E29-F29</f>
        <v>46330.25</v>
      </c>
      <c r="H29" s="9">
        <f t="shared" ref="H29" si="85">ROUND(G29*0.01,2)</f>
        <v>463.3</v>
      </c>
      <c r="I29" s="15">
        <f t="shared" ref="I29" si="86">G29-H29</f>
        <v>45866.95</v>
      </c>
    </row>
    <row r="30" spans="1:9" ht="15" customHeight="1" x14ac:dyDescent="0.25">
      <c r="A30" s="8">
        <f t="shared" si="4"/>
        <v>44191</v>
      </c>
      <c r="B30" s="9">
        <v>9291905.3200000003</v>
      </c>
      <c r="C30" s="9">
        <v>8927539.2100000009</v>
      </c>
      <c r="D30" s="9">
        <v>364616.07</v>
      </c>
      <c r="E30" s="9">
        <f t="shared" ref="E30" si="87">ROUND(D30*0.15,2)</f>
        <v>54692.41</v>
      </c>
      <c r="F30" s="9">
        <f t="shared" ref="F30" si="88">ROUND(E30*0.15,2)</f>
        <v>8203.86</v>
      </c>
      <c r="G30" s="9">
        <f t="shared" ref="G30" si="89">E30-F30</f>
        <v>46488.55</v>
      </c>
      <c r="H30" s="9">
        <f t="shared" ref="H30" si="90">ROUND(G30*0.01,2)</f>
        <v>464.89</v>
      </c>
      <c r="I30" s="15">
        <f t="shared" ref="I30" si="91">G30-H30</f>
        <v>46023.66</v>
      </c>
    </row>
    <row r="31" spans="1:9" ht="15" customHeight="1" x14ac:dyDescent="0.25">
      <c r="A31" s="8">
        <f t="shared" si="4"/>
        <v>44198</v>
      </c>
      <c r="B31" s="9">
        <v>7301175.6799999997</v>
      </c>
      <c r="C31" s="9">
        <v>7087870.5300000003</v>
      </c>
      <c r="D31" s="9">
        <v>213330.35</v>
      </c>
      <c r="E31" s="9">
        <f t="shared" ref="E31" si="92">ROUND(D31*0.15,2)</f>
        <v>31999.55</v>
      </c>
      <c r="F31" s="9">
        <f t="shared" ref="F31" si="93">ROUND(E31*0.15,2)</f>
        <v>4799.93</v>
      </c>
      <c r="G31" s="9">
        <f t="shared" ref="G31" si="94">E31-F31</f>
        <v>27199.62</v>
      </c>
      <c r="H31" s="9">
        <f t="shared" ref="H31" si="95">ROUND(G31*0.01,2)</f>
        <v>272</v>
      </c>
      <c r="I31" s="15">
        <f t="shared" ref="I31" si="96">G31-H31</f>
        <v>26927.62</v>
      </c>
    </row>
    <row r="32" spans="1:9" ht="15" customHeight="1" x14ac:dyDescent="0.25">
      <c r="A32" s="8">
        <f t="shared" si="4"/>
        <v>44205</v>
      </c>
      <c r="B32" s="9">
        <v>8705719.7100000009</v>
      </c>
      <c r="C32" s="9">
        <v>8389291.6999999993</v>
      </c>
      <c r="D32" s="9">
        <v>316428.01</v>
      </c>
      <c r="E32" s="9">
        <f t="shared" ref="E32" si="97">ROUND(D32*0.15,2)</f>
        <v>47464.2</v>
      </c>
      <c r="F32" s="9">
        <f t="shared" ref="F32" si="98">ROUND(E32*0.15,2)</f>
        <v>7119.63</v>
      </c>
      <c r="G32" s="9">
        <f t="shared" ref="G32" si="99">E32-F32</f>
        <v>40344.57</v>
      </c>
      <c r="H32" s="9">
        <f t="shared" ref="H32" si="100">ROUND(G32*0.01,2)</f>
        <v>403.45</v>
      </c>
      <c r="I32" s="15">
        <f t="shared" ref="I32" si="101">G32-H32</f>
        <v>39941.120000000003</v>
      </c>
    </row>
    <row r="33" spans="1:9" ht="15" customHeight="1" x14ac:dyDescent="0.25">
      <c r="A33" s="8">
        <f t="shared" si="4"/>
        <v>44212</v>
      </c>
      <c r="B33" s="9">
        <v>6244273.7400000002</v>
      </c>
      <c r="C33" s="9">
        <v>5953018.0499999998</v>
      </c>
      <c r="D33" s="9">
        <v>295525.65000000002</v>
      </c>
      <c r="E33" s="9">
        <f t="shared" ref="E33" si="102">ROUND(D33*0.15,2)</f>
        <v>44328.85</v>
      </c>
      <c r="F33" s="9">
        <f t="shared" ref="F33" si="103">ROUND(E33*0.15,2)</f>
        <v>6649.33</v>
      </c>
      <c r="G33" s="9">
        <f t="shared" ref="G33" si="104">E33-F33</f>
        <v>37679.519999999997</v>
      </c>
      <c r="H33" s="9">
        <f t="shared" ref="H33" si="105">ROUND(G33*0.01,2)</f>
        <v>376.8</v>
      </c>
      <c r="I33" s="15">
        <f t="shared" ref="I33" si="106">G33-H33</f>
        <v>37302.719999999994</v>
      </c>
    </row>
    <row r="34" spans="1:9" ht="15" customHeight="1" x14ac:dyDescent="0.25">
      <c r="A34" s="8">
        <f t="shared" si="4"/>
        <v>44219</v>
      </c>
      <c r="B34" s="9">
        <v>8216512.3799999999</v>
      </c>
      <c r="C34" s="9">
        <v>8153769.1200000001</v>
      </c>
      <c r="D34" s="9">
        <v>363783.5</v>
      </c>
      <c r="E34" s="9">
        <f t="shared" ref="E34" si="107">ROUND(D34*0.15,2)</f>
        <v>54567.53</v>
      </c>
      <c r="F34" s="9">
        <f t="shared" ref="F34" si="108">ROUND(E34*0.15,2)</f>
        <v>8185.13</v>
      </c>
      <c r="G34" s="9">
        <f t="shared" ref="G34" si="109">E34-F34</f>
        <v>46382.400000000001</v>
      </c>
      <c r="H34" s="9">
        <f t="shared" ref="H34" si="110">ROUND(G34*0.01,2)</f>
        <v>463.82</v>
      </c>
      <c r="I34" s="15">
        <f t="shared" ref="I34" si="111">G34-H34</f>
        <v>45918.58</v>
      </c>
    </row>
    <row r="35" spans="1:9" ht="15" customHeight="1" x14ac:dyDescent="0.25">
      <c r="A35" s="8">
        <f t="shared" si="4"/>
        <v>44226</v>
      </c>
      <c r="B35" s="9">
        <v>10713484.75</v>
      </c>
      <c r="C35" s="9">
        <v>10322355.91</v>
      </c>
      <c r="D35" s="9">
        <v>391128.84</v>
      </c>
      <c r="E35" s="9">
        <f t="shared" ref="E35" si="112">ROUND(D35*0.15,2)</f>
        <v>58669.33</v>
      </c>
      <c r="F35" s="9">
        <f t="shared" ref="F35" si="113">ROUND(E35*0.15,2)</f>
        <v>8800.4</v>
      </c>
      <c r="G35" s="9">
        <f t="shared" ref="G35" si="114">E35-F35</f>
        <v>49868.93</v>
      </c>
      <c r="H35" s="9">
        <f t="shared" ref="H35" si="115">ROUND(G35*0.01,2)</f>
        <v>498.69</v>
      </c>
      <c r="I35" s="15">
        <f t="shared" ref="I35" si="116">G35-H35</f>
        <v>49370.239999999998</v>
      </c>
    </row>
    <row r="36" spans="1:9" ht="15" customHeight="1" x14ac:dyDescent="0.25">
      <c r="A36" s="8">
        <f t="shared" si="4"/>
        <v>44233</v>
      </c>
      <c r="B36" s="9">
        <v>12908264.07</v>
      </c>
      <c r="C36" s="9">
        <v>12656601.210000001</v>
      </c>
      <c r="D36" s="9">
        <v>251656.92</v>
      </c>
      <c r="E36" s="9">
        <f t="shared" ref="E36" si="117">ROUND(D36*0.15,2)</f>
        <v>37748.54</v>
      </c>
      <c r="F36" s="9">
        <f t="shared" ref="F36" si="118">ROUND(E36*0.15,2)</f>
        <v>5662.28</v>
      </c>
      <c r="G36" s="9">
        <f t="shared" ref="G36" si="119">E36-F36</f>
        <v>32086.260000000002</v>
      </c>
      <c r="H36" s="9">
        <f t="shared" ref="H36" si="120">ROUND(G36*0.01,2)</f>
        <v>320.86</v>
      </c>
      <c r="I36" s="15">
        <f t="shared" ref="I36" si="121">G36-H36</f>
        <v>31765.4</v>
      </c>
    </row>
    <row r="37" spans="1:9" ht="15" customHeight="1" x14ac:dyDescent="0.25">
      <c r="A37" s="8">
        <f t="shared" si="4"/>
        <v>44240</v>
      </c>
      <c r="B37" s="9">
        <v>14282040.6</v>
      </c>
      <c r="C37" s="9">
        <v>13692979</v>
      </c>
      <c r="D37" s="9">
        <v>589224.18000000005</v>
      </c>
      <c r="E37" s="9">
        <f t="shared" ref="E37" si="122">ROUND(D37*0.15,2)</f>
        <v>88383.63</v>
      </c>
      <c r="F37" s="9">
        <f t="shared" ref="F37" si="123">ROUND(E37*0.15,2)</f>
        <v>13257.54</v>
      </c>
      <c r="G37" s="9">
        <f t="shared" ref="G37" si="124">E37-F37</f>
        <v>75126.09</v>
      </c>
      <c r="H37" s="9">
        <f t="shared" ref="H37" si="125">ROUND(G37*0.01,2)</f>
        <v>751.26</v>
      </c>
      <c r="I37" s="15">
        <f t="shared" ref="I37" si="126">G37-H37</f>
        <v>74374.83</v>
      </c>
    </row>
    <row r="38" spans="1:9" ht="15" customHeight="1" x14ac:dyDescent="0.25">
      <c r="A38" s="8">
        <f t="shared" si="4"/>
        <v>44247</v>
      </c>
      <c r="B38" s="9">
        <v>9848987.6300000008</v>
      </c>
      <c r="C38" s="9">
        <v>9344399.8699999992</v>
      </c>
      <c r="D38" s="9">
        <v>504587.76</v>
      </c>
      <c r="E38" s="9">
        <f t="shared" ref="E38" si="127">ROUND(D38*0.15,2)</f>
        <v>75688.160000000003</v>
      </c>
      <c r="F38" s="9">
        <f t="shared" ref="F38" si="128">ROUND(E38*0.15,2)</f>
        <v>11353.22</v>
      </c>
      <c r="G38" s="9">
        <f t="shared" ref="G38" si="129">E38-F38</f>
        <v>64334.94</v>
      </c>
      <c r="H38" s="9">
        <f t="shared" ref="H38" si="130">ROUND(G38*0.01,2)</f>
        <v>643.35</v>
      </c>
      <c r="I38" s="15">
        <f t="shared" ref="I38" si="131">G38-H38</f>
        <v>63691.590000000004</v>
      </c>
    </row>
    <row r="39" spans="1:9" ht="15" customHeight="1" x14ac:dyDescent="0.25">
      <c r="A39" s="8">
        <f t="shared" si="4"/>
        <v>44254</v>
      </c>
      <c r="B39" s="9">
        <v>14996897.74</v>
      </c>
      <c r="C39" s="9">
        <v>14543216.35</v>
      </c>
      <c r="D39" s="9">
        <v>456520.03</v>
      </c>
      <c r="E39" s="9">
        <f t="shared" ref="E39" si="132">ROUND(D39*0.15,2)</f>
        <v>68478</v>
      </c>
      <c r="F39" s="9">
        <f t="shared" ref="F39" si="133">ROUND(E39*0.15,2)</f>
        <v>10271.700000000001</v>
      </c>
      <c r="G39" s="9">
        <f t="shared" ref="G39" si="134">E39-F39</f>
        <v>58206.3</v>
      </c>
      <c r="H39" s="9">
        <f t="shared" ref="H39" si="135">ROUND(G39*0.01,2)</f>
        <v>582.05999999999995</v>
      </c>
      <c r="I39" s="15">
        <f t="shared" ref="I39" si="136">G39-H39</f>
        <v>57624.240000000005</v>
      </c>
    </row>
    <row r="40" spans="1:9" ht="15" customHeight="1" x14ac:dyDescent="0.25">
      <c r="A40" s="8">
        <f t="shared" si="4"/>
        <v>44261</v>
      </c>
      <c r="B40" s="9">
        <v>13604891.85</v>
      </c>
      <c r="C40" s="9">
        <v>13115567.73</v>
      </c>
      <c r="D40" s="9">
        <v>490948.41</v>
      </c>
      <c r="E40" s="9">
        <f t="shared" ref="E40" si="137">ROUND(D40*0.15,2)</f>
        <v>73642.259999999995</v>
      </c>
      <c r="F40" s="9">
        <f t="shared" ref="F40" si="138">ROUND(E40*0.15,2)</f>
        <v>11046.34</v>
      </c>
      <c r="G40" s="9">
        <f t="shared" ref="G40" si="139">E40-F40</f>
        <v>62595.92</v>
      </c>
      <c r="H40" s="9">
        <f t="shared" ref="H40" si="140">ROUND(G40*0.01,2)</f>
        <v>625.96</v>
      </c>
      <c r="I40" s="15">
        <f t="shared" ref="I40" si="141">G40-H40</f>
        <v>61969.96</v>
      </c>
    </row>
    <row r="41" spans="1:9" ht="15" customHeight="1" x14ac:dyDescent="0.25">
      <c r="A41" s="8">
        <f t="shared" si="4"/>
        <v>44268</v>
      </c>
      <c r="B41" s="9">
        <v>13348312.970000001</v>
      </c>
      <c r="C41" s="9">
        <v>12902162.279999999</v>
      </c>
      <c r="D41" s="9">
        <v>446326.5</v>
      </c>
      <c r="E41" s="9">
        <f t="shared" ref="E41" si="142">ROUND(D41*0.15,2)</f>
        <v>66948.98</v>
      </c>
      <c r="F41" s="9">
        <f t="shared" ref="F41" si="143">ROUND(E41*0.15,2)</f>
        <v>10042.35</v>
      </c>
      <c r="G41" s="9">
        <f t="shared" ref="G41" si="144">E41-F41</f>
        <v>56906.63</v>
      </c>
      <c r="H41" s="9">
        <f t="shared" ref="H41" si="145">ROUND(G41*0.01,2)</f>
        <v>569.07000000000005</v>
      </c>
      <c r="I41" s="15">
        <f t="shared" ref="I41" si="146">G41-H41</f>
        <v>56337.56</v>
      </c>
    </row>
    <row r="42" spans="1:9" ht="15" customHeight="1" x14ac:dyDescent="0.25">
      <c r="A42" s="8">
        <f t="shared" si="4"/>
        <v>44275</v>
      </c>
      <c r="B42" s="9">
        <v>15966086.68</v>
      </c>
      <c r="C42" s="9">
        <v>15242075.66</v>
      </c>
      <c r="D42" s="9">
        <v>724169.77</v>
      </c>
      <c r="E42" s="9">
        <f t="shared" ref="E42" si="147">ROUND(D42*0.15,2)</f>
        <v>108625.47</v>
      </c>
      <c r="F42" s="9">
        <f t="shared" ref="F42" si="148">ROUND(E42*0.15,2)</f>
        <v>16293.82</v>
      </c>
      <c r="G42" s="9">
        <f t="shared" ref="G42" si="149">E42-F42</f>
        <v>92331.65</v>
      </c>
      <c r="H42" s="9">
        <f t="shared" ref="H42" si="150">ROUND(G42*0.01,2)</f>
        <v>923.32</v>
      </c>
      <c r="I42" s="15">
        <f t="shared" ref="I42" si="151">G42-H42</f>
        <v>91408.329999999987</v>
      </c>
    </row>
    <row r="43" spans="1:9" ht="15" customHeight="1" x14ac:dyDescent="0.25">
      <c r="A43" s="8">
        <f t="shared" si="4"/>
        <v>44282</v>
      </c>
      <c r="B43" s="9">
        <v>11917197.91</v>
      </c>
      <c r="C43" s="9">
        <v>11353059.5</v>
      </c>
      <c r="D43" s="9">
        <v>564226.43999999994</v>
      </c>
      <c r="E43" s="9">
        <f t="shared" ref="E43" si="152">ROUND(D43*0.15,2)</f>
        <v>84633.97</v>
      </c>
      <c r="F43" s="9">
        <f t="shared" ref="F43" si="153">ROUND(E43*0.15,2)</f>
        <v>12695.1</v>
      </c>
      <c r="G43" s="9">
        <f t="shared" ref="G43" si="154">E43-F43</f>
        <v>71938.87</v>
      </c>
      <c r="H43" s="9">
        <f t="shared" ref="H43" si="155">ROUND(G43*0.01,2)</f>
        <v>719.39</v>
      </c>
      <c r="I43" s="15">
        <f t="shared" ref="I43" si="156">G43-H43</f>
        <v>71219.48</v>
      </c>
    </row>
    <row r="44" spans="1:9" ht="15" customHeight="1" x14ac:dyDescent="0.25">
      <c r="A44" s="8">
        <f t="shared" si="4"/>
        <v>44289</v>
      </c>
      <c r="B44" s="9">
        <v>12791314.18</v>
      </c>
      <c r="C44" s="9">
        <v>12253410.119999999</v>
      </c>
      <c r="D44" s="9">
        <v>538335.06999999995</v>
      </c>
      <c r="E44" s="9">
        <f t="shared" ref="E44" si="157">ROUND(D44*0.15,2)</f>
        <v>80750.259999999995</v>
      </c>
      <c r="F44" s="9">
        <f t="shared" ref="F44" si="158">ROUND(E44*0.15,2)</f>
        <v>12112.54</v>
      </c>
      <c r="G44" s="9">
        <f t="shared" ref="G44" si="159">E44-F44</f>
        <v>68637.72</v>
      </c>
      <c r="H44" s="9">
        <f t="shared" ref="H44" si="160">ROUND(G44*0.01,2)</f>
        <v>686.38</v>
      </c>
      <c r="I44" s="15">
        <f t="shared" ref="I44" si="161">G44-H44</f>
        <v>67951.34</v>
      </c>
    </row>
    <row r="45" spans="1:9" ht="15" customHeight="1" x14ac:dyDescent="0.25">
      <c r="A45" s="8">
        <f t="shared" si="4"/>
        <v>44296</v>
      </c>
      <c r="B45" s="9">
        <v>12899426.939999999</v>
      </c>
      <c r="C45" s="9">
        <v>12503389.99</v>
      </c>
      <c r="D45" s="9">
        <v>395959.4</v>
      </c>
      <c r="E45" s="9">
        <f t="shared" ref="E45" si="162">ROUND(D45*0.15,2)</f>
        <v>59393.91</v>
      </c>
      <c r="F45" s="9">
        <f t="shared" ref="F45" si="163">ROUND(E45*0.15,2)</f>
        <v>8909.09</v>
      </c>
      <c r="G45" s="9">
        <f t="shared" ref="G45" si="164">E45-F45</f>
        <v>50484.820000000007</v>
      </c>
      <c r="H45" s="9">
        <f t="shared" ref="H45" si="165">ROUND(G45*0.01,2)</f>
        <v>504.85</v>
      </c>
      <c r="I45" s="15">
        <f t="shared" ref="I45" si="166">G45-H45</f>
        <v>49979.970000000008</v>
      </c>
    </row>
    <row r="46" spans="1:9" ht="15" customHeight="1" x14ac:dyDescent="0.25">
      <c r="A46" s="8">
        <f t="shared" si="4"/>
        <v>44303</v>
      </c>
      <c r="B46" s="9">
        <v>12346529.18</v>
      </c>
      <c r="C46" s="9">
        <v>11895484.310000001</v>
      </c>
      <c r="D46" s="9">
        <v>451212.55</v>
      </c>
      <c r="E46" s="9">
        <f t="shared" ref="E46" si="167">ROUND(D46*0.15,2)</f>
        <v>67681.88</v>
      </c>
      <c r="F46" s="9">
        <f t="shared" ref="F46" si="168">ROUND(E46*0.15,2)</f>
        <v>10152.280000000001</v>
      </c>
      <c r="G46" s="9">
        <f t="shared" ref="G46" si="169">E46-F46</f>
        <v>57529.600000000006</v>
      </c>
      <c r="H46" s="9">
        <f t="shared" ref="H46" si="170">ROUND(G46*0.01,2)</f>
        <v>575.29999999999995</v>
      </c>
      <c r="I46" s="15">
        <f t="shared" ref="I46" si="171">G46-H46</f>
        <v>56954.3</v>
      </c>
    </row>
    <row r="47" spans="1:9" ht="15" customHeight="1" x14ac:dyDescent="0.25">
      <c r="A47" s="8">
        <f t="shared" si="4"/>
        <v>44310</v>
      </c>
      <c r="B47" s="9">
        <v>13954581.23</v>
      </c>
      <c r="C47" s="9">
        <v>13406138.460000001</v>
      </c>
      <c r="D47" s="9">
        <v>548098.25</v>
      </c>
      <c r="E47" s="9">
        <f t="shared" ref="E47" si="172">ROUND(D47*0.15,2)</f>
        <v>82214.740000000005</v>
      </c>
      <c r="F47" s="9">
        <f t="shared" ref="F47" si="173">ROUND(E47*0.15,2)</f>
        <v>12332.21</v>
      </c>
      <c r="G47" s="9">
        <f t="shared" ref="G47" si="174">E47-F47</f>
        <v>69882.53</v>
      </c>
      <c r="H47" s="9">
        <f t="shared" ref="H47" si="175">ROUND(G47*0.01,2)</f>
        <v>698.83</v>
      </c>
      <c r="I47" s="15">
        <f t="shared" ref="I47" si="176">G47-H47</f>
        <v>69183.7</v>
      </c>
    </row>
    <row r="48" spans="1:9" ht="15" customHeight="1" x14ac:dyDescent="0.25">
      <c r="A48" s="8">
        <f t="shared" si="4"/>
        <v>44317</v>
      </c>
      <c r="B48" s="9">
        <v>12796287.560000001</v>
      </c>
      <c r="C48" s="9">
        <v>12231250.41</v>
      </c>
      <c r="D48" s="9">
        <v>565145.1</v>
      </c>
      <c r="E48" s="9">
        <f t="shared" ref="E48" si="177">ROUND(D48*0.15,2)</f>
        <v>84771.77</v>
      </c>
      <c r="F48" s="9">
        <f t="shared" ref="F48" si="178">ROUND(E48*0.15,2)</f>
        <v>12715.77</v>
      </c>
      <c r="G48" s="9">
        <f t="shared" ref="G48" si="179">E48-F48</f>
        <v>72056</v>
      </c>
      <c r="H48" s="9">
        <f t="shared" ref="H48" si="180">ROUND(G48*0.01,2)</f>
        <v>720.56</v>
      </c>
      <c r="I48" s="15">
        <f t="shared" ref="I48" si="181">G48-H48</f>
        <v>71335.44</v>
      </c>
    </row>
    <row r="49" spans="1:9" ht="15" customHeight="1" x14ac:dyDescent="0.25">
      <c r="A49" s="8">
        <f t="shared" si="4"/>
        <v>44324</v>
      </c>
      <c r="B49" s="9">
        <v>16200534.890000001</v>
      </c>
      <c r="C49" s="9">
        <v>16008148.23</v>
      </c>
      <c r="D49" s="9">
        <v>192386.66</v>
      </c>
      <c r="E49" s="9">
        <f t="shared" ref="E49" si="182">ROUND(D49*0.15,2)</f>
        <v>28858</v>
      </c>
      <c r="F49" s="9">
        <f t="shared" ref="F49" si="183">ROUND(E49*0.15,2)</f>
        <v>4328.7</v>
      </c>
      <c r="G49" s="9">
        <f t="shared" ref="G49" si="184">E49-F49</f>
        <v>24529.3</v>
      </c>
      <c r="H49" s="9">
        <f t="shared" ref="H49" si="185">ROUND(G49*0.01,2)</f>
        <v>245.29</v>
      </c>
      <c r="I49" s="15">
        <f t="shared" ref="I49" si="186">G49-H49</f>
        <v>24284.01</v>
      </c>
    </row>
    <row r="50" spans="1:9" ht="15" customHeight="1" x14ac:dyDescent="0.25">
      <c r="A50" s="8">
        <f t="shared" si="4"/>
        <v>44331</v>
      </c>
      <c r="B50" s="9">
        <v>16106540.84</v>
      </c>
      <c r="C50" s="9">
        <v>15206489.26</v>
      </c>
      <c r="D50" s="9">
        <v>900051.58</v>
      </c>
      <c r="E50" s="9">
        <f t="shared" ref="E50" si="187">ROUND(D50*0.15,2)</f>
        <v>135007.74</v>
      </c>
      <c r="F50" s="9">
        <f t="shared" ref="F50" si="188">ROUND(E50*0.15,2)</f>
        <v>20251.16</v>
      </c>
      <c r="G50" s="9">
        <f t="shared" ref="G50" si="189">E50-F50</f>
        <v>114756.57999999999</v>
      </c>
      <c r="H50" s="9">
        <f t="shared" ref="H50" si="190">ROUND(G50*0.01,2)</f>
        <v>1147.57</v>
      </c>
      <c r="I50" s="15">
        <f t="shared" ref="I50" si="191">G50-H50</f>
        <v>113609.00999999998</v>
      </c>
    </row>
    <row r="51" spans="1:9" ht="15" customHeight="1" x14ac:dyDescent="0.25">
      <c r="A51" s="8">
        <f t="shared" si="4"/>
        <v>44338</v>
      </c>
      <c r="B51" s="9">
        <v>15680405.859999999</v>
      </c>
      <c r="C51" s="9">
        <v>15195494.34</v>
      </c>
      <c r="D51" s="9">
        <v>484911.52</v>
      </c>
      <c r="E51" s="9">
        <f t="shared" ref="E51" si="192">ROUND(D51*0.15,2)</f>
        <v>72736.73</v>
      </c>
      <c r="F51" s="9">
        <f t="shared" ref="F51" si="193">ROUND(E51*0.15,2)</f>
        <v>10910.51</v>
      </c>
      <c r="G51" s="9">
        <f t="shared" ref="G51" si="194">E51-F51</f>
        <v>61826.219999999994</v>
      </c>
      <c r="H51" s="9">
        <f t="shared" ref="H51" si="195">ROUND(G51*0.01,2)</f>
        <v>618.26</v>
      </c>
      <c r="I51" s="15">
        <f t="shared" ref="I51" si="196">G51-H51</f>
        <v>61207.959999999992</v>
      </c>
    </row>
    <row r="52" spans="1:9" ht="15" customHeight="1" x14ac:dyDescent="0.25">
      <c r="A52" s="8">
        <f t="shared" si="4"/>
        <v>44345</v>
      </c>
      <c r="B52" s="9">
        <v>19894925.219999999</v>
      </c>
      <c r="C52" s="9">
        <v>19377001.370000001</v>
      </c>
      <c r="D52" s="9">
        <v>517923.85</v>
      </c>
      <c r="E52" s="9">
        <f t="shared" ref="E52" si="197">ROUND(D52*0.15,2)</f>
        <v>77688.58</v>
      </c>
      <c r="F52" s="9">
        <f t="shared" ref="F52" si="198">ROUND(E52*0.15,2)</f>
        <v>11653.29</v>
      </c>
      <c r="G52" s="9">
        <f t="shared" ref="G52" si="199">E52-F52</f>
        <v>66035.290000000008</v>
      </c>
      <c r="H52" s="9">
        <f t="shared" ref="H52" si="200">ROUND(G52*0.01,2)</f>
        <v>660.35</v>
      </c>
      <c r="I52" s="15">
        <f t="shared" ref="I52" si="201">G52-H52</f>
        <v>65374.94000000001</v>
      </c>
    </row>
    <row r="53" spans="1:9" ht="15" customHeight="1" x14ac:dyDescent="0.25">
      <c r="A53" s="8">
        <f t="shared" si="4"/>
        <v>44352</v>
      </c>
      <c r="B53" s="9">
        <v>21527998.989999998</v>
      </c>
      <c r="C53" s="9">
        <v>20863511.760000002</v>
      </c>
      <c r="D53" s="9">
        <v>664487.23</v>
      </c>
      <c r="E53" s="9">
        <f>ROUND(D53*0.15,2)+0.01</f>
        <v>99673.09</v>
      </c>
      <c r="F53" s="9">
        <f t="shared" ref="F53" si="202">ROUND(E53*0.15,2)</f>
        <v>14950.96</v>
      </c>
      <c r="G53" s="9">
        <f t="shared" ref="G53" si="203">E53-F53</f>
        <v>84722.13</v>
      </c>
      <c r="H53" s="9">
        <f t="shared" ref="H53" si="204">ROUND(G53*0.01,2)</f>
        <v>847.22</v>
      </c>
      <c r="I53" s="15">
        <f t="shared" ref="I53" si="205">G53-H53</f>
        <v>83874.91</v>
      </c>
    </row>
    <row r="54" spans="1:9" ht="15" customHeight="1" x14ac:dyDescent="0.25">
      <c r="A54" s="8">
        <f t="shared" si="4"/>
        <v>44359</v>
      </c>
      <c r="B54" s="9">
        <v>18418408.350000001</v>
      </c>
      <c r="C54" s="9">
        <v>17692836.879999999</v>
      </c>
      <c r="D54" s="9">
        <v>725571.47</v>
      </c>
      <c r="E54" s="9">
        <f>ROUND(D54*0.15,2)</f>
        <v>108835.72</v>
      </c>
      <c r="F54" s="9">
        <f t="shared" ref="F54" si="206">ROUND(E54*0.15,2)</f>
        <v>16325.36</v>
      </c>
      <c r="G54" s="9">
        <f t="shared" ref="G54" si="207">E54-F54</f>
        <v>92510.36</v>
      </c>
      <c r="H54" s="9">
        <f t="shared" ref="H54" si="208">ROUND(G54*0.01,2)</f>
        <v>925.1</v>
      </c>
      <c r="I54" s="15">
        <f t="shared" ref="I54" si="209">G54-H54</f>
        <v>91585.26</v>
      </c>
    </row>
    <row r="55" spans="1:9" ht="15" customHeight="1" x14ac:dyDescent="0.25">
      <c r="A55" s="8">
        <f t="shared" si="4"/>
        <v>44366</v>
      </c>
      <c r="B55" s="9">
        <v>19509752.050000001</v>
      </c>
      <c r="C55" s="9">
        <v>18921273.460000001</v>
      </c>
      <c r="D55" s="9">
        <v>588478.59</v>
      </c>
      <c r="E55" s="9">
        <f>ROUND(D55*0.15,2)</f>
        <v>88271.79</v>
      </c>
      <c r="F55" s="9">
        <f t="shared" ref="F55" si="210">ROUND(E55*0.15,2)</f>
        <v>13240.77</v>
      </c>
      <c r="G55" s="9">
        <f t="shared" ref="G55" si="211">E55-F55</f>
        <v>75031.01999999999</v>
      </c>
      <c r="H55" s="9">
        <f t="shared" ref="H55" si="212">ROUND(G55*0.01,2)</f>
        <v>750.31</v>
      </c>
      <c r="I55" s="15">
        <f t="shared" ref="I55" si="213">G55-H55</f>
        <v>74280.709999999992</v>
      </c>
    </row>
    <row r="56" spans="1:9" ht="15" customHeight="1" x14ac:dyDescent="0.25">
      <c r="A56" s="8">
        <f t="shared" si="4"/>
        <v>44373</v>
      </c>
      <c r="B56" s="9">
        <v>20313054.420000002</v>
      </c>
      <c r="C56" s="9">
        <v>19679744.27</v>
      </c>
      <c r="D56" s="9">
        <v>633310.15</v>
      </c>
      <c r="E56" s="9">
        <f>ROUND(D56*0.15,2)+0.01</f>
        <v>94996.53</v>
      </c>
      <c r="F56" s="9">
        <f t="shared" ref="F56" si="214">ROUND(E56*0.15,2)</f>
        <v>14249.48</v>
      </c>
      <c r="G56" s="9">
        <f t="shared" ref="G56" si="215">E56-F56</f>
        <v>80747.05</v>
      </c>
      <c r="H56" s="9">
        <f t="shared" ref="H56" si="216">ROUND(G56*0.01,2)</f>
        <v>807.47</v>
      </c>
      <c r="I56" s="15">
        <f t="shared" ref="I56" si="217">G56-H56</f>
        <v>79939.58</v>
      </c>
    </row>
    <row r="57" spans="1:9" ht="15" customHeight="1" x14ac:dyDescent="0.25">
      <c r="A57" s="26" t="s">
        <v>18</v>
      </c>
      <c r="B57" s="9">
        <v>11653964.060000001</v>
      </c>
      <c r="C57" s="9">
        <v>11179085.49</v>
      </c>
      <c r="D57" s="9">
        <v>474878.57</v>
      </c>
      <c r="E57" s="9">
        <f>ROUND(D57*0.15,2)</f>
        <v>71231.789999999994</v>
      </c>
      <c r="F57" s="9">
        <f t="shared" ref="F57" si="218">ROUND(E57*0.15,2)</f>
        <v>10684.77</v>
      </c>
      <c r="G57" s="9">
        <f t="shared" ref="G57" si="219">E57-F57</f>
        <v>60547.01999999999</v>
      </c>
      <c r="H57" s="9">
        <f t="shared" ref="H57" si="220">ROUND(G57*0.01,2)</f>
        <v>605.47</v>
      </c>
      <c r="I57" s="15">
        <f t="shared" ref="I57" si="221">G57-H57</f>
        <v>59941.549999999988</v>
      </c>
    </row>
    <row r="58" spans="1:9" x14ac:dyDescent="0.25">
      <c r="E58" s="11"/>
      <c r="F58" s="11"/>
      <c r="G58" s="11"/>
      <c r="H58" s="11"/>
    </row>
    <row r="59" spans="1:9" ht="15" customHeight="1" thickBot="1" x14ac:dyDescent="0.3">
      <c r="B59" s="12">
        <f>SUM(B7:B58)</f>
        <v>469769466.90000004</v>
      </c>
      <c r="C59" s="12">
        <f>SUM(C7:C58)</f>
        <v>453436845.47999996</v>
      </c>
      <c r="D59" s="12">
        <f>SUM(D7:D58)</f>
        <v>16644272.820000002</v>
      </c>
      <c r="E59" s="12">
        <f>SUM(E7:E58)</f>
        <v>2496640.9699999997</v>
      </c>
      <c r="F59" s="12">
        <f>SUM(F7:F58)</f>
        <v>374496.14</v>
      </c>
      <c r="G59" s="12">
        <f t="shared" ref="G59:I59" si="222">SUM(G7:G58)</f>
        <v>2122144.8300000005</v>
      </c>
      <c r="H59" s="12">
        <f t="shared" si="222"/>
        <v>21221.46</v>
      </c>
      <c r="I59" s="12">
        <f t="shared" si="222"/>
        <v>2100923.3699999996</v>
      </c>
    </row>
    <row r="60" spans="1:9" ht="15" customHeight="1" thickTop="1" x14ac:dyDescent="0.25"/>
    <row r="61" spans="1:9" ht="15" customHeight="1" x14ac:dyDescent="0.25">
      <c r="A61" s="13" t="s">
        <v>13</v>
      </c>
    </row>
    <row r="62" spans="1:9" ht="15" customHeight="1" x14ac:dyDescent="0.25">
      <c r="A62" s="13" t="s">
        <v>8</v>
      </c>
    </row>
    <row r="63" spans="1:9" ht="15" customHeight="1" x14ac:dyDescent="0.25">
      <c r="A63" s="13" t="s">
        <v>6</v>
      </c>
    </row>
    <row r="64" spans="1:9" ht="15" customHeight="1" x14ac:dyDescent="0.25">
      <c r="A64" s="13" t="s">
        <v>19</v>
      </c>
    </row>
  </sheetData>
  <mergeCells count="2">
    <mergeCell ref="A1:I1"/>
    <mergeCell ref="A5:I5"/>
  </mergeCells>
  <pageMargins left="0.25" right="0.25" top="0.25" bottom="0.2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Total</vt:lpstr>
      <vt:lpstr>Mountaineer</vt:lpstr>
      <vt:lpstr>Charles Town</vt:lpstr>
      <vt:lpstr>Greenbrier</vt:lpstr>
      <vt:lpstr>'Charles Town'!Print_Area</vt:lpstr>
      <vt:lpstr>Greenbrier!Print_Area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2020-10-08T15:25:26Z</cp:lastPrinted>
  <dcterms:created xsi:type="dcterms:W3CDTF">2020-07-23T18:07:20Z</dcterms:created>
  <dcterms:modified xsi:type="dcterms:W3CDTF">2021-07-08T18:24:18Z</dcterms:modified>
</cp:coreProperties>
</file>